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ycbs.sharepoint.com/sites/MarketComms-Dept/Shared Documents/Marketing Communications/Savings_Records_RJ/2025/BAU/2444 - 2024 Sustainability Report/Data Sheets/"/>
    </mc:Choice>
  </mc:AlternateContent>
  <xr:revisionPtr revIDLastSave="0" documentId="8_{00AFC5C6-F9E5-4EDA-B089-AF081CD3B02E}" xr6:coauthVersionLast="47" xr6:coauthVersionMax="47" xr10:uidLastSave="{00000000-0000-0000-0000-000000000000}"/>
  <workbookProtection lockStructure="1"/>
  <bookViews>
    <workbookView xWindow="-108" yWindow="-108" windowWidth="23256" windowHeight="12720" tabRatio="928" xr2:uid="{A5962A57-9900-4733-9088-4F2ABC87DC89}"/>
  </bookViews>
  <sheets>
    <sheet name="Introduction" sheetId="1" r:id="rId1"/>
    <sheet name="Reporting standards" sheetId="5" r:id="rId2"/>
    <sheet name="Energy consumption" sheetId="13" r:id="rId3"/>
    <sheet name="Emissions performance" sheetId="14" r:id="rId4"/>
    <sheet name="Waste and recycling data" sheetId="16" r:id="rId5"/>
    <sheet name="Social data" sheetId="7" r:id="rId6"/>
    <sheet name="B4SI assurance data" sheetId="9" r:id="rId7"/>
    <sheet name="Governance data" sheetId="19" r:id="rId8"/>
    <sheet name="Our stakeholders" sheetId="2" r:id="rId9"/>
    <sheet name="Our materiality assessment" sheetId="3" r:id="rId10"/>
    <sheet name="GRI" sheetId="4" r:id="rId11"/>
    <sheet name="Consultations" sheetId="8" r:id="rId12"/>
    <sheet name="Policies and documents" sheetId="18" r:id="rId13"/>
  </sheets>
  <definedNames>
    <definedName name="_xlnm.Print_Area" localSheetId="6">'B4SI assurance data'!$A$1:$U$50</definedName>
    <definedName name="_xlnm.Print_Area" localSheetId="11">Consultations!$A$1:$J$15</definedName>
    <definedName name="_xlnm.Print_Area" localSheetId="3">'Emissions performance'!$A$1:$U$66</definedName>
    <definedName name="_xlnm.Print_Area" localSheetId="2">'Energy consumption'!$A$1:$U$49</definedName>
    <definedName name="_xlnm.Print_Area" localSheetId="7">'Governance data'!$A$1:$L$47</definedName>
    <definedName name="_xlnm.Print_Area" localSheetId="10">GRI!$A$1:$K$119</definedName>
    <definedName name="_xlnm.Print_Area" localSheetId="0">Introduction!$A$1:$T$33</definedName>
    <definedName name="_xlnm.Print_Area" localSheetId="9">'Our materiality assessment'!$A$1:$I$31</definedName>
    <definedName name="_xlnm.Print_Area" localSheetId="8">'Our stakeholders'!$B$1:$U$64</definedName>
    <definedName name="_xlnm.Print_Area" localSheetId="12">'Policies and documents'!$A$1:$I$24</definedName>
    <definedName name="_xlnm.Print_Area" localSheetId="1">'Reporting standards'!$A$1:$U$19</definedName>
    <definedName name="_xlnm.Print_Area" localSheetId="5">'Social data'!$A$1:$N$73</definedName>
    <definedName name="_xlnm.Print_Area" localSheetId="4">'Waste and recycling data'!$A$1:$U$42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7" i="16" l="1"/>
  <c r="J37" i="16"/>
  <c r="F8" i="16"/>
  <c r="G8" i="16"/>
  <c r="H8" i="16"/>
  <c r="I8" i="16"/>
  <c r="F7" i="16"/>
  <c r="G7" i="16"/>
  <c r="H7" i="16"/>
  <c r="I7" i="16"/>
  <c r="E7" i="16"/>
  <c r="G26" i="16"/>
  <c r="I27" i="14"/>
  <c r="I31" i="14" s="1"/>
  <c r="J27" i="14"/>
  <c r="N15" i="14"/>
  <c r="J17" i="14"/>
  <c r="J22" i="14" s="1"/>
  <c r="J20" i="13"/>
  <c r="J23" i="13" s="1"/>
  <c r="J28" i="14"/>
  <c r="J23" i="14"/>
  <c r="N23" i="14" s="1"/>
  <c r="F26" i="16"/>
  <c r="E16" i="16"/>
  <c r="E8" i="16" s="1"/>
  <c r="H26" i="16"/>
  <c r="I26" i="16"/>
  <c r="N30" i="14"/>
  <c r="N29" i="14"/>
  <c r="N26" i="14"/>
  <c r="N25" i="14"/>
  <c r="N24" i="14"/>
  <c r="N18" i="14"/>
  <c r="N16" i="14"/>
  <c r="N12" i="14"/>
  <c r="N11" i="14"/>
  <c r="O15" i="13"/>
  <c r="O16" i="13"/>
  <c r="O19" i="13"/>
  <c r="O21" i="13"/>
  <c r="O22" i="13"/>
  <c r="O14" i="13"/>
  <c r="N21" i="13"/>
  <c r="N22" i="13"/>
  <c r="N15" i="13"/>
  <c r="N18" i="13"/>
  <c r="N19" i="13"/>
  <c r="N14" i="13"/>
  <c r="K20" i="13"/>
  <c r="K23" i="13" s="1"/>
  <c r="L20" i="13"/>
  <c r="L23" i="13" s="1"/>
  <c r="M20" i="13"/>
  <c r="M23" i="13" s="1"/>
  <c r="I20" i="13"/>
  <c r="K17" i="14"/>
  <c r="K22" i="14" s="1"/>
  <c r="L17" i="14"/>
  <c r="L22" i="14" s="1"/>
  <c r="M17" i="14"/>
  <c r="M22" i="14" s="1"/>
  <c r="I17" i="14"/>
  <c r="I22" i="14" s="1"/>
  <c r="K31" i="14"/>
  <c r="L31" i="14"/>
  <c r="M31" i="14"/>
  <c r="F44" i="9"/>
  <c r="E44" i="9"/>
  <c r="E15" i="9"/>
  <c r="O40" i="13"/>
  <c r="O41" i="13"/>
  <c r="O39" i="13"/>
  <c r="N40" i="13"/>
  <c r="N41" i="13"/>
  <c r="N39" i="13"/>
  <c r="O30" i="14"/>
  <c r="O29" i="14"/>
  <c r="O28" i="14"/>
  <c r="O25" i="14"/>
  <c r="O24" i="14"/>
  <c r="O23" i="14"/>
  <c r="O18" i="14"/>
  <c r="O16" i="14"/>
  <c r="O12" i="14"/>
  <c r="O13" i="14"/>
  <c r="O11" i="14"/>
  <c r="I9" i="16" l="1"/>
  <c r="H9" i="16"/>
  <c r="G9" i="16"/>
  <c r="F9" i="16"/>
  <c r="E26" i="16"/>
  <c r="E27" i="16" s="1"/>
  <c r="J31" i="14"/>
  <c r="N31" i="14" s="1"/>
  <c r="O22" i="14"/>
  <c r="N17" i="14"/>
  <c r="N22" i="14"/>
  <c r="N27" i="14"/>
  <c r="O27" i="14"/>
  <c r="N28" i="14"/>
  <c r="E9" i="16"/>
  <c r="H27" i="16"/>
  <c r="G27" i="16"/>
  <c r="I33" i="14"/>
  <c r="I32" i="14"/>
  <c r="M33" i="14"/>
  <c r="M32" i="14"/>
  <c r="K33" i="14"/>
  <c r="K32" i="14"/>
  <c r="L32" i="14"/>
  <c r="O20" i="13"/>
  <c r="I23" i="13"/>
  <c r="O23" i="13" s="1"/>
  <c r="N20" i="13"/>
  <c r="N23" i="13"/>
  <c r="F27" i="16"/>
  <c r="L33" i="14"/>
  <c r="O17" i="14"/>
  <c r="O31" i="14"/>
  <c r="I48" i="7"/>
  <c r="I49" i="7"/>
  <c r="I47" i="7"/>
  <c r="I43" i="7"/>
  <c r="I44" i="7"/>
  <c r="I42" i="7"/>
  <c r="I39" i="7"/>
  <c r="I38" i="7"/>
  <c r="I32" i="7"/>
  <c r="I33" i="7"/>
  <c r="I31" i="7"/>
  <c r="I27" i="7"/>
  <c r="I28" i="7"/>
  <c r="I26" i="7"/>
  <c r="G29" i="7"/>
  <c r="G50" i="7"/>
  <c r="G45" i="7"/>
  <c r="G40" i="7"/>
  <c r="G34" i="7"/>
  <c r="E50" i="7"/>
  <c r="F50" i="7" s="1"/>
  <c r="E45" i="7"/>
  <c r="E40" i="7"/>
  <c r="I40" i="7" s="1"/>
  <c r="E34" i="7"/>
  <c r="I34" i="7" s="1"/>
  <c r="E29" i="7"/>
  <c r="F36" i="9"/>
  <c r="E36" i="9"/>
  <c r="E24" i="9"/>
  <c r="E14" i="9"/>
  <c r="F15" i="9"/>
  <c r="F14" i="9"/>
  <c r="F24" i="9"/>
  <c r="J32" i="14" l="1"/>
  <c r="N32" i="14" s="1"/>
  <c r="J33" i="14"/>
  <c r="F44" i="7"/>
  <c r="F43" i="7"/>
  <c r="F45" i="7"/>
  <c r="F42" i="7"/>
  <c r="H44" i="7"/>
  <c r="H43" i="7"/>
  <c r="H42" i="7"/>
  <c r="H48" i="7"/>
  <c r="H49" i="7"/>
  <c r="H50" i="7"/>
  <c r="H47" i="7"/>
  <c r="G35" i="7"/>
  <c r="O32" i="14"/>
  <c r="O33" i="14"/>
  <c r="N33" i="14"/>
  <c r="I45" i="7"/>
  <c r="H33" i="7"/>
  <c r="H39" i="7"/>
  <c r="F47" i="7"/>
  <c r="H32" i="7"/>
  <c r="F49" i="7"/>
  <c r="I29" i="7"/>
  <c r="I50" i="7"/>
  <c r="F48" i="7"/>
  <c r="E35" i="7"/>
  <c r="H31" i="7"/>
  <c r="H35" i="7"/>
  <c r="H45" i="7"/>
  <c r="G51" i="7"/>
  <c r="H28" i="7"/>
  <c r="H26" i="7"/>
  <c r="H29" i="7"/>
  <c r="F33" i="7" l="1"/>
  <c r="F35" i="7"/>
  <c r="F29" i="7"/>
  <c r="E51" i="7"/>
  <c r="H38" i="7"/>
  <c r="H27" i="7"/>
  <c r="H34" i="7"/>
  <c r="H40" i="7"/>
  <c r="F28" i="7"/>
  <c r="F26" i="7"/>
  <c r="F40" i="7"/>
  <c r="F32" i="7"/>
  <c r="I35" i="7"/>
  <c r="F39" i="7"/>
  <c r="F38" i="7"/>
  <c r="F34" i="7"/>
  <c r="F31" i="7"/>
  <c r="F27" i="7"/>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<sst xmlns="http://schemas.openxmlformats.org/spreadsheetml/2006/main" count="734" uniqueCount="544">
  <si>
    <t>ESG databook</t>
  </si>
  <si>
    <t>Introduction</t>
  </si>
  <si>
    <t xml:space="preserve">This ESG databook provides a detailed view of our Environmental, Social and Governance ('ESG') data.
</t>
  </si>
  <si>
    <t>It should be read alongside our other year-end documents, including the Annual Report and Accounts and Sustainability Report, please find links to these below.</t>
  </si>
  <si>
    <t>Contents</t>
  </si>
  <si>
    <t>Reporting standards</t>
  </si>
  <si>
    <t>Energy consumption</t>
  </si>
  <si>
    <t>Emissions performance</t>
  </si>
  <si>
    <t>Waste and recycling data</t>
  </si>
  <si>
    <t>Social data</t>
  </si>
  <si>
    <t>B4SI assurance data</t>
  </si>
  <si>
    <t>Governance data</t>
  </si>
  <si>
    <t>Our stakeholders</t>
  </si>
  <si>
    <t>Our materiality assessment</t>
  </si>
  <si>
    <t>GRI</t>
  </si>
  <si>
    <t>Consultations</t>
  </si>
  <si>
    <t>Policies and documents</t>
  </si>
  <si>
    <t>We’re always looking to improve what we do and welcome any feedback on our data or sustainability plans. Please contact us at media@thecoventry.co.uk</t>
  </si>
  <si>
    <t>Reporting standards and methodologies</t>
  </si>
  <si>
    <t>We’ve prepared our greenhouse gas (GHG) reporting in accordance with key concepts and requirements stated by the International Organization for Standardization in ISO 14064 (specification with guidance at the organization level for quantification and reporting of GHG emissions and removals) and the Greenhouse Gas Protocol Corporate Accounting and Reporting Standard.</t>
  </si>
  <si>
    <t>The Society’s environmental and GHG reporting has been prepared based on a reporting year of 1 January to 31 December.</t>
  </si>
  <si>
    <t>Since 2022, we measured all our Scope 1, 2 and 3 GHG emissions and we have continued to disclose our full emissions data set to ensure transparency as we transition towards net zero.</t>
  </si>
  <si>
    <t>All GHG emission figures are in tons of carbon dioxide equivalents (CO2e) and include three of the six GHGs covered by the GHG Protocol – carbon dioxide (CO2), methane (CH4) and nitrous oxide (N2O). We’ve omitted hydrofluorocarbon (HFC) emissions from our reporting, as they are not a material source of GHGs for the business. There are no GHG sources contributing to perfluorocarbons (PFCs) and sulphurhexafluoride (SF6) emissions.</t>
  </si>
  <si>
    <t>Direct GHG emissions and indirect GHG emissions from electricity have been reported by the Society, its branches, representative offices and entities where we’ve operational control.</t>
  </si>
  <si>
    <t>We’ve determined the GHG emissions associated with Society activities based on measured or estimated energy and fuel use, multiplied by relevant GHG emission factors.</t>
  </si>
  <si>
    <r>
      <t>Where possible, fuel or energy use is based on direct measurement, purchase invoices or actual mileage data, covering more than 80% of our reported energy usage. Due to the timescales of our external reporting it’s been necessary to make estimations for a small percentage of 2024 data.</t>
    </r>
    <r>
      <rPr>
        <sz val="10"/>
        <color rgb="FF00B050"/>
        <rFont val="Trebuchet MS"/>
        <family val="2"/>
      </rPr>
      <t xml:space="preserve"> </t>
    </r>
    <r>
      <rPr>
        <sz val="10"/>
        <rFont val="Trebuchet MS"/>
        <family val="2"/>
      </rPr>
      <t>During 2024, a more detailed assessment of our 2023 emissions data has been completed, replacing estimates with actual data and this has resulted in more accurate comparative information now being reported. We’ve also included estimates for the emissions from our mortgage portfolio and supply chain emissions</t>
    </r>
    <r>
      <rPr>
        <sz val="10"/>
        <color rgb="FF00B050"/>
        <rFont val="Trebuchet MS"/>
        <family val="2"/>
      </rPr>
      <t>.</t>
    </r>
  </si>
  <si>
    <t>We used published national conversion factors and global warming potentials (GWPs) to calculate emissions from operations. In the absence of any such national data, we used the UK Government GHG Conversion Factors for Company Reporting for the calculation of GHG emissions.</t>
  </si>
  <si>
    <t>The GHG base year was set as 2020 as this was the first year we reported detailed GHG emissions verified according to ISO 14064. The appropriateness of the base year will be reviewed on an annual basis.</t>
  </si>
  <si>
    <t>Since 2021, the Society has procured 100% of its electricity needs from renewable sources (solar and wind). All our electricity consumption is backed by REGO backed Deep Green certificates, demonstrating our early commitments to a carbon neutral world. Therefore, following market-based reporting, the Society claims zero tCO2e/MWh of electricity consumed from November 2021 to December 2024.</t>
  </si>
  <si>
    <t>Details of our energy consumption in 2020 to 2024 are set out below:</t>
  </si>
  <si>
    <t>2024 v 2023</t>
  </si>
  <si>
    <t>2024 v 2020</t>
  </si>
  <si>
    <t>Scope 1: Combustion of fuel and operation of facilities</t>
  </si>
  <si>
    <t>Natural gas (kWh)</t>
  </si>
  <si>
    <t>Direct transport company cars (kWh)</t>
  </si>
  <si>
    <t>Gas oil (kWh)</t>
  </si>
  <si>
    <t>Green diesel HVO (kWh)</t>
  </si>
  <si>
    <t>White diesel (kWh)</t>
  </si>
  <si>
    <t>Refrigerants (kg)</t>
  </si>
  <si>
    <t>Total Scope 1: Energy (kWh) excl refrigerants</t>
  </si>
  <si>
    <t>Total Scope 2: Electricity purchased (kWh)</t>
  </si>
  <si>
    <t>Scope 3: Indirect transport</t>
  </si>
  <si>
    <t>(Inc only employee -owned vehicles) (kWh)</t>
  </si>
  <si>
    <t>Total Scope 1, 2 and 3 energy consumption (kWh) excl refrigerants</t>
  </si>
  <si>
    <t>The following aspects are reported as zero in all years: cooling consumption, steam consumption, electricity, heating, cooling, and steam sold.</t>
  </si>
  <si>
    <t>The figures provided above for energy consumption for 2024 are based on information provided by the Society’s energy providers for the first 10 months of the year with estimates provided for the remainder of the period based on established usage patterns. The Society’s 2024 Annual Report &amp; Accounts continues to reflect the 2023 estimates used in the previous year to maintain consistency with the published data. Additional information from fuel cards, expenses claims for mileage and transport have been included in this assessment.</t>
  </si>
  <si>
    <t>We’re proud to have achieved significant reductions in our gas and electricity use. We’ve reduced our gas consumption by 61% (2024 vs 2020) due to the targeted interventions to transition our buildings to electric heating. We’ve also reduced our electricity consumption by 44% (2024 vs 2020), again due to our energy efficiency measures we’ve put in place.</t>
  </si>
  <si>
    <t>We manage our direct energy consumption through strategic measures, such as the targeted energy efficiency measures and adaptive measures in portfolio management, therefore, we set the framework for continued improvement. This strategic orientation is then implemented throughout the Society, leading to tangible changes such as: installing solar pv and air source heat pumps, adopting measures like switching to LEDs, refurbishing windows, removing gas consumption where possible or optimising building services (such as heating, cooling, ventilation and lighting). We only purchase 100% renewable electricity and we continue to invest in on-site solar energy generation where possible. We’re on track for removing our gas consumption completely by electrifying our heating demand and transitioning our business fleet to 100% electric vehicles by 2030, therefore significantly reducing our Scope 1 emissions. We’ll continue our procurement of renewable electricity via solar and wind and investing in improving our energy efficiency, therefore reducing our Scope 2 emissions.</t>
  </si>
  <si>
    <r>
      <rPr>
        <sz val="10"/>
        <rFont val="Trebuchet MS"/>
        <family val="2"/>
      </rPr>
      <t xml:space="preserve">The figures provided for white diesel' in the table above for 2022 to 2024 reflect activity undertaken to replace diesel to meet new legislative requirements. The diesel removed will be recycled into compliant fuel for future use. </t>
    </r>
    <r>
      <rPr>
        <sz val="10"/>
        <color theme="1"/>
        <rFont val="Trebuchet MS"/>
        <family val="2"/>
      </rPr>
      <t>This data has been verified through our ISO 14064-1 certification.</t>
    </r>
  </si>
  <si>
    <t>Energy intensity</t>
  </si>
  <si>
    <t>In 2024, the Society reported an energy intensity ratio of:</t>
  </si>
  <si>
    <t>Intensity Metric Assessment</t>
  </si>
  <si>
    <t>Intensity Ratio (Total Gross Scope 1 and 2)</t>
  </si>
  <si>
    <r>
      <t>tCO</t>
    </r>
    <r>
      <rPr>
        <vertAlign val="subscript"/>
        <sz val="10"/>
        <color rgb="FF001F45"/>
        <rFont val="Trebuchet MS"/>
        <family val="2"/>
      </rPr>
      <t>2</t>
    </r>
    <r>
      <rPr>
        <sz val="10"/>
        <color rgb="FF001F45"/>
        <rFont val="Trebuchet MS"/>
        <family val="2"/>
      </rPr>
      <t>e/Net Interest Income £m</t>
    </r>
  </si>
  <si>
    <t>Intensity Ratio (Total Gross Scope 1-3)</t>
  </si>
  <si>
    <r>
      <t>tCO</t>
    </r>
    <r>
      <rPr>
        <vertAlign val="subscript"/>
        <sz val="10"/>
        <color rgb="FF001F45"/>
        <rFont val="Trebuchet MS"/>
        <family val="2"/>
      </rPr>
      <t>2</t>
    </r>
    <r>
      <rPr>
        <sz val="10"/>
        <color rgb="FF001F45"/>
        <rFont val="Trebuchet MS"/>
        <family val="2"/>
      </rPr>
      <t>e/Net Interest Income £m (partial Scope 3)</t>
    </r>
  </si>
  <si>
    <t>Intensity Ratio (Total Gross Scope 1-3</t>
  </si>
  <si>
    <r>
      <t>tCO</t>
    </r>
    <r>
      <rPr>
        <vertAlign val="subscript"/>
        <sz val="10"/>
        <color rgb="FF001F45"/>
        <rFont val="Trebuchet MS"/>
        <family val="2"/>
      </rPr>
      <t>2</t>
    </r>
    <r>
      <rPr>
        <sz val="10"/>
        <color rgb="FF001F45"/>
        <rFont val="Trebuchet MS"/>
        <family val="2"/>
      </rPr>
      <t>e/Net Interest Income £m (All category Scope 3)</t>
    </r>
  </si>
  <si>
    <t>Emissions data (calculated as part of this report in accordance with the GHG protocol) is as follows:</t>
  </si>
  <si>
    <t>Emissions assessment</t>
  </si>
  <si>
    <r>
      <t>Natural gas (tCO</t>
    </r>
    <r>
      <rPr>
        <vertAlign val="subscript"/>
        <sz val="10"/>
        <color rgb="FF001F45"/>
        <rFont val="Trebuchet MS"/>
        <family val="2"/>
      </rPr>
      <t>2</t>
    </r>
    <r>
      <rPr>
        <sz val="10"/>
        <color rgb="FF001F45"/>
        <rFont val="Trebuchet MS"/>
        <family val="2"/>
      </rPr>
      <t>e)</t>
    </r>
  </si>
  <si>
    <r>
      <t>Direct transport (tCO</t>
    </r>
    <r>
      <rPr>
        <vertAlign val="subscript"/>
        <sz val="10"/>
        <color rgb="FF001F45"/>
        <rFont val="Trebuchet MS"/>
        <family val="2"/>
      </rPr>
      <t>2</t>
    </r>
    <r>
      <rPr>
        <sz val="10"/>
        <color rgb="FF001F45"/>
        <rFont val="Trebuchet MS"/>
        <family val="2"/>
      </rPr>
      <t>e)</t>
    </r>
  </si>
  <si>
    <r>
      <t>Gas oil (tCO</t>
    </r>
    <r>
      <rPr>
        <vertAlign val="subscript"/>
        <sz val="10"/>
        <color rgb="FF001F45"/>
        <rFont val="Trebuchet MS"/>
        <family val="2"/>
      </rPr>
      <t>2</t>
    </r>
    <r>
      <rPr>
        <sz val="10"/>
        <color rgb="FF001F45"/>
        <rFont val="Trebuchet MS"/>
        <family val="2"/>
      </rPr>
      <t>e)</t>
    </r>
  </si>
  <si>
    <r>
      <t>Green diesel HVO (tCO</t>
    </r>
    <r>
      <rPr>
        <vertAlign val="subscript"/>
        <sz val="10"/>
        <color rgb="FF001F45"/>
        <rFont val="Trebuchet MS"/>
        <family val="2"/>
      </rPr>
      <t>2</t>
    </r>
    <r>
      <rPr>
        <sz val="10"/>
        <color rgb="FF001F45"/>
        <rFont val="Trebuchet MS"/>
        <family val="2"/>
      </rPr>
      <t>e)</t>
    </r>
  </si>
  <si>
    <r>
      <t>White diesel (tCO</t>
    </r>
    <r>
      <rPr>
        <vertAlign val="subscript"/>
        <sz val="10"/>
        <color rgb="FF001F45"/>
        <rFont val="Trebuchet MS"/>
        <family val="2"/>
      </rPr>
      <t>2</t>
    </r>
    <r>
      <rPr>
        <sz val="10"/>
        <color rgb="FF001F45"/>
        <rFont val="Trebuchet MS"/>
        <family val="2"/>
      </rPr>
      <t>e)</t>
    </r>
  </si>
  <si>
    <r>
      <t>Refrigerants (tCO</t>
    </r>
    <r>
      <rPr>
        <vertAlign val="subscript"/>
        <sz val="10"/>
        <color rgb="FF001F45"/>
        <rFont val="Trebuchet MS"/>
        <family val="2"/>
      </rPr>
      <t>2</t>
    </r>
    <r>
      <rPr>
        <sz val="10"/>
        <color rgb="FF001F45"/>
        <rFont val="Trebuchet MS"/>
        <family val="2"/>
      </rPr>
      <t>e)</t>
    </r>
  </si>
  <si>
    <r>
      <t>Total Scope 1 - tCO</t>
    </r>
    <r>
      <rPr>
        <b/>
        <vertAlign val="subscript"/>
        <sz val="10"/>
        <color rgb="FF001F45"/>
        <rFont val="Trebuchet MS"/>
        <family val="2"/>
      </rPr>
      <t>2</t>
    </r>
    <r>
      <rPr>
        <b/>
        <sz val="10"/>
        <color rgb="FF001F45"/>
        <rFont val="Trebuchet MS"/>
        <family val="2"/>
      </rPr>
      <t>e</t>
    </r>
  </si>
  <si>
    <t>Scope 2: Electricity purchased</t>
  </si>
  <si>
    <r>
      <t>Total Scope 2 - tCO</t>
    </r>
    <r>
      <rPr>
        <b/>
        <vertAlign val="subscript"/>
        <sz val="10"/>
        <color rgb="FF001F45"/>
        <rFont val="Trebuchet MS"/>
        <family val="2"/>
      </rPr>
      <t>2</t>
    </r>
    <r>
      <rPr>
        <b/>
        <sz val="10"/>
        <color rgb="FF001F45"/>
        <rFont val="Trebuchet MS"/>
        <family val="2"/>
      </rPr>
      <t>e Location Based Emissions</t>
    </r>
  </si>
  <si>
    <r>
      <t>(LB) (tCO</t>
    </r>
    <r>
      <rPr>
        <b/>
        <vertAlign val="subscript"/>
        <sz val="10"/>
        <color rgb="FF001F45"/>
        <rFont val="Trebuchet MS"/>
        <family val="2"/>
      </rPr>
      <t>2</t>
    </r>
    <r>
      <rPr>
        <b/>
        <sz val="10"/>
        <color rgb="FF001F45"/>
        <rFont val="Trebuchet MS"/>
        <family val="2"/>
      </rPr>
      <t>e)</t>
    </r>
  </si>
  <si>
    <r>
      <t>Total Scope 2 - tCO</t>
    </r>
    <r>
      <rPr>
        <b/>
        <vertAlign val="subscript"/>
        <sz val="10"/>
        <color rgb="FF001F45"/>
        <rFont val="Trebuchet MS"/>
        <family val="2"/>
      </rPr>
      <t>2</t>
    </r>
    <r>
      <rPr>
        <b/>
        <sz val="10"/>
        <color rgb="FF001F45"/>
        <rFont val="Trebuchet MS"/>
        <family val="2"/>
      </rPr>
      <t>e Market Based Emissions</t>
    </r>
  </si>
  <si>
    <r>
      <t>(MB) (tCO</t>
    </r>
    <r>
      <rPr>
        <b/>
        <vertAlign val="subscript"/>
        <sz val="10"/>
        <color rgb="FF001F45"/>
        <rFont val="Trebuchet MS"/>
        <family val="2"/>
      </rPr>
      <t>2</t>
    </r>
    <r>
      <rPr>
        <b/>
        <sz val="10"/>
        <color rgb="FF001F45"/>
        <rFont val="Trebuchet MS"/>
        <family val="2"/>
      </rPr>
      <t>e)</t>
    </r>
  </si>
  <si>
    <t>Scope 3: Indirect Emissions</t>
  </si>
  <si>
    <r>
      <t>Cat 1: Purchased goods and services (tCO</t>
    </r>
    <r>
      <rPr>
        <vertAlign val="subscript"/>
        <sz val="10"/>
        <color rgb="FF001F45"/>
        <rFont val="Trebuchet MS"/>
        <family val="2"/>
      </rPr>
      <t>2</t>
    </r>
    <r>
      <rPr>
        <sz val="10"/>
        <color rgb="FF001F45"/>
        <rFont val="Trebuchet MS"/>
        <family val="2"/>
      </rPr>
      <t>e)</t>
    </r>
  </si>
  <si>
    <r>
      <t>Cat 2: Capital goods (tCO</t>
    </r>
    <r>
      <rPr>
        <vertAlign val="subscript"/>
        <sz val="10"/>
        <color rgb="FF001F45"/>
        <rFont val="Trebuchet MS"/>
        <family val="2"/>
      </rPr>
      <t>2</t>
    </r>
    <r>
      <rPr>
        <sz val="10"/>
        <color rgb="FF001F45"/>
        <rFont val="Trebuchet MS"/>
        <family val="2"/>
      </rPr>
      <t>e)</t>
    </r>
  </si>
  <si>
    <r>
      <t>Cat 3: Fuel and energy related activites (tCO</t>
    </r>
    <r>
      <rPr>
        <vertAlign val="subscript"/>
        <sz val="10"/>
        <color rgb="FF001F45"/>
        <rFont val="Trebuchet MS"/>
        <family val="2"/>
      </rPr>
      <t>2</t>
    </r>
    <r>
      <rPr>
        <sz val="10"/>
        <color rgb="FF001F45"/>
        <rFont val="Trebuchet MS"/>
        <family val="2"/>
      </rPr>
      <t>e)</t>
    </r>
  </si>
  <si>
    <r>
      <t>Cat 4: Upstream transportation and distribution (tCO</t>
    </r>
    <r>
      <rPr>
        <vertAlign val="subscript"/>
        <sz val="10"/>
        <color rgb="FF001F45"/>
        <rFont val="Trebuchet MS"/>
        <family val="2"/>
      </rPr>
      <t>2</t>
    </r>
    <r>
      <rPr>
        <sz val="10"/>
        <color rgb="FF001F45"/>
        <rFont val="Trebuchet MS"/>
        <family val="2"/>
      </rPr>
      <t>e)</t>
    </r>
  </si>
  <si>
    <r>
      <t>Cat 5: Water (tCO</t>
    </r>
    <r>
      <rPr>
        <vertAlign val="subscript"/>
        <sz val="10"/>
        <color rgb="FF001F45"/>
        <rFont val="Trebuchet MS"/>
        <family val="2"/>
      </rPr>
      <t>2</t>
    </r>
    <r>
      <rPr>
        <sz val="10"/>
        <color rgb="FF001F45"/>
        <rFont val="Trebuchet MS"/>
        <family val="2"/>
      </rPr>
      <t>e)</t>
    </r>
  </si>
  <si>
    <r>
      <t>Cat 6: Business travel (tCO</t>
    </r>
    <r>
      <rPr>
        <vertAlign val="subscript"/>
        <sz val="10"/>
        <color rgb="FF001F45"/>
        <rFont val="Trebuchet MS"/>
        <family val="2"/>
      </rPr>
      <t>2</t>
    </r>
    <r>
      <rPr>
        <sz val="10"/>
        <color rgb="FF001F45"/>
        <rFont val="Trebuchet MS"/>
        <family val="2"/>
      </rPr>
      <t>e)</t>
    </r>
  </si>
  <si>
    <r>
      <t>Cat 7: Employee commuting (tCO</t>
    </r>
    <r>
      <rPr>
        <vertAlign val="subscript"/>
        <sz val="10"/>
        <color rgb="FF001F45"/>
        <rFont val="Trebuchet MS"/>
        <family val="2"/>
      </rPr>
      <t>2</t>
    </r>
    <r>
      <rPr>
        <sz val="10"/>
        <color rgb="FF001F45"/>
        <rFont val="Trebuchet MS"/>
        <family val="2"/>
      </rPr>
      <t>e)</t>
    </r>
  </si>
  <si>
    <r>
      <t>Cat 15: Mortgages (tCO</t>
    </r>
    <r>
      <rPr>
        <vertAlign val="subscript"/>
        <sz val="10"/>
        <color rgb="FF001F45"/>
        <rFont val="Trebuchet MS"/>
        <family val="2"/>
      </rPr>
      <t>2</t>
    </r>
    <r>
      <rPr>
        <sz val="10"/>
        <color rgb="FF001F45"/>
        <rFont val="Trebuchet MS"/>
        <family val="2"/>
      </rPr>
      <t>e)</t>
    </r>
  </si>
  <si>
    <r>
      <t>Total Scope 3 Emissions (tCO</t>
    </r>
    <r>
      <rPr>
        <b/>
        <vertAlign val="subscript"/>
        <sz val="10"/>
        <color rgb="FF001F45"/>
        <rFont val="Trebuchet MS"/>
        <family val="2"/>
      </rPr>
      <t>2</t>
    </r>
    <r>
      <rPr>
        <b/>
        <sz val="10"/>
        <color rgb="FF001F45"/>
        <rFont val="Trebuchet MS"/>
        <family val="2"/>
      </rPr>
      <t>e)</t>
    </r>
  </si>
  <si>
    <r>
      <t>Location Based - Total Scope 1, 2 and 3 Emissions (tCO</t>
    </r>
    <r>
      <rPr>
        <b/>
        <vertAlign val="subscript"/>
        <sz val="10"/>
        <color rgb="FF001F45"/>
        <rFont val="Trebuchet MS"/>
        <family val="2"/>
      </rPr>
      <t>2</t>
    </r>
    <r>
      <rPr>
        <b/>
        <sz val="10"/>
        <color rgb="FF001F45"/>
        <rFont val="Trebuchet MS"/>
        <family val="2"/>
      </rPr>
      <t>e)</t>
    </r>
  </si>
  <si>
    <r>
      <t>Market Based - Total Scope 1, 2 and 3 Emissions (tCO</t>
    </r>
    <r>
      <rPr>
        <b/>
        <vertAlign val="subscript"/>
        <sz val="10"/>
        <color rgb="FF001F45"/>
        <rFont val="Trebuchet MS"/>
        <family val="2"/>
      </rPr>
      <t>2</t>
    </r>
    <r>
      <rPr>
        <b/>
        <sz val="10"/>
        <color rgb="FF001F45"/>
        <rFont val="Trebuchet MS"/>
        <family val="2"/>
      </rPr>
      <t>e)</t>
    </r>
  </si>
  <si>
    <t>The above table reflects actual data for all years except 2024, which reflects estimates calculated in line with industry best practice for the final two months of the year. The Society’s 2024 Annual Report &amp; Accounts continues to reflect the 2023 estimates used in the previous year to maintain consistency with the published data.</t>
  </si>
  <si>
    <t>The Society's targets and ambitions in relation to emissions are set out in our Climate Action Plan.</t>
  </si>
  <si>
    <t>To tackle our indirect emissions we’re working with our top tier suppliers to understand their Net Zero targets and emissions data. This enables us to engage with our suppliers, to ensure they align with our Climate Action Plan. Actual data from our suppliers ensures we can more accurately measure our Scope 3 emissions, so we can update our Net Zero transition plan accordingly instead of a spend based methodology approach. To ensure successful implementation, transparency as well as for monitoring purposes, all our 2020, 2021 and 2022 emissions data for Scope 1, 2 and 3 have been externally certified for the accuracy of our energy and emissions reporting (ISO 14064-1).</t>
  </si>
  <si>
    <t>This year we have proactively engaged with our top 71 suppliers which equates to approx. 80% of our supply chain emissions footprint. We’ve collaborated with these suppliers to gather their actual emissions data and their net zero decarbonisation plans. This has allowed us to calculate our supply chain emissions for 2024 using a hybrid methodology. This method has allowed us to use a combination of supplier-specific activity data and secondary data to fill the gaps. This method involves: 
•	Collecting allocated Scope 1 and Scope 2 emission data directly from our suppliers; 
•	Calculating upstream emissions of goods and services from suppliers’ activity data on the amount of materials, fuel, electricity, used, distance transported, and waste generated from the production of goods and services and applying appropriate emission factors; and 
•	Using secondary data to calculate upstream emissions wherever supplier-specific data is not available.</t>
  </si>
  <si>
    <t xml:space="preserve">This has enabled us to move away from solely using a spend-based method (we have used 2020-2023), which estimates emissions for goods and services by collecting data on the economic value of goods and services purchased and multiplying it by relevant secondary (industry average) emission factors (average emissions per monetary value of goods). Therefore, we will continue to use this hybrid method going forward, to ensure our calculations for our supply chain are reported more accurately which enable us to track our progress towards our net zero ambitions.  </t>
  </si>
  <si>
    <t xml:space="preserve">Our other areas Scope 3 emissions such as business travel, employee commuting and working from home, have also slightly decreased in 2024 compared to 2023, this is due to initiatives we have put in place to continue to help our employees reduce this impact where we can (such as Tado smart thermostat kit discount, carbon calculator app and our electric vehicle scheme).  </t>
  </si>
  <si>
    <t xml:space="preserve">Our financed emissions have slightly decreased by 1% in 2024 compared to 2023, despite business growth and an increase of number of homes within our mortgage book. This is due to increased EPC coverage and improving our average financed emissions per property within our portfolio to 2.18 (TCO2e). Since 2020 we have seen a decrease of 4% from our financed emissions when comparing to 2024. </t>
  </si>
  <si>
    <t>We will continue to raise awareness of, and support our customers with, potential improvements to the energy efficiency of the properties we lend on through the promotion of our retrofit lending product, our ‘Green additional borrowing’ and we will partner with a reputable retrofitting provider, to ease efficiency transitions for our customers. All whilst continuing to develop further innovative propositions.</t>
  </si>
  <si>
    <t>Improving our customers’ home energy efficiency, with an ambition to improve their Energy Performance Certificate (EPC) ratings to an average of C or above. We’ll continue to evolve our plans, aligning with relevant industry and sector reviews. We will adapt as further science, data, and/or reviews become available, including frameworks and guidance from the Transition Plan Taskforce (TPT), Financial Conduct Authority (FCA), Glasgow Financial Alliance for Net Zero (GFANZ), International Sustainability Standards Board (ISSB), and Science Based Targets initiative (SBTi). We also recognise the anticipated transition from the Task Force on Climate-related Financial Disclosures (TCFD) to the IFRS S2 standards and acknowledge the need to continuously monitor and align with evolving regulatory and industry developments. We’ll work closely in line with UK net zero plans, specifically regulation and innovation (including some of our own planned products and support mechanisms) for domestic homes to reduce the significant emissions related to the Society and its borrowers.</t>
  </si>
  <si>
    <t>For emissions reporting, the Society adopted 2020 as its base year. No mandatory emissions have been excluded from this report, we’ve voluntarily disclosed our complete GHG footprint for Scope 1, 2 and 3 in 2024. The DEFRA 2024 emissions factors have been applied and the methodology used to prepare this data is aligned with the GHG protocol and Environmental Reporting Guidelines, including streamlined energy and carbon reporting guidance. Approximately 18% of the energy data (kWh) and emissions data (tCO2e) are based on extrapolated values. The Society has zero biogenic emissions. The data provided is for location-based emissions.</t>
  </si>
  <si>
    <t>Waste data</t>
  </si>
  <si>
    <t>Energy recovery (tonnes)</t>
  </si>
  <si>
    <t>Recycling (tonnes)</t>
  </si>
  <si>
    <t>Percentage of total waste recycled</t>
  </si>
  <si>
    <t>Waste breakdown (data in tonnes)</t>
  </si>
  <si>
    <t>Bulky general waste including WEEE/Hazardous</t>
  </si>
  <si>
    <t>Bulky mixed general waste</t>
  </si>
  <si>
    <t>Confidential paper onside shredding</t>
  </si>
  <si>
    <t>Dry mixed recycling</t>
  </si>
  <si>
    <t>Food waste</t>
  </si>
  <si>
    <t>General waste excess weight</t>
  </si>
  <si>
    <t>General waste to energy</t>
  </si>
  <si>
    <t>Paint waste</t>
  </si>
  <si>
    <t>Paper and cardboard</t>
  </si>
  <si>
    <t>Battery waste</t>
  </si>
  <si>
    <t>Electrical waste (WEEE)</t>
  </si>
  <si>
    <t>Non-hazardous industrial</t>
  </si>
  <si>
    <t>Wood - grade A</t>
  </si>
  <si>
    <t>Grand total</t>
  </si>
  <si>
    <t>Year on year variance</t>
  </si>
  <si>
    <t>Water data</t>
  </si>
  <si>
    <t>Water consumption</t>
  </si>
  <si>
    <t>Total water (m3)</t>
  </si>
  <si>
    <t>Health and safety statistics</t>
  </si>
  <si>
    <t>For all employees</t>
  </si>
  <si>
    <t>The number of fatalities as a result of work-related injury</t>
  </si>
  <si>
    <t>The rate of fatalities as a result of work-related injury</t>
  </si>
  <si>
    <t>The number of high-consequence work-related injuries (excluding fatalities)</t>
  </si>
  <si>
    <t>The rate of high-consequence work-related injuries (excluding fatalities)</t>
  </si>
  <si>
    <t>The number of recordable work-related injuries</t>
  </si>
  <si>
    <t>The rate of recordable work-related injuries</t>
  </si>
  <si>
    <t>There have been no fatalities or work related injuries for employees or those not classed as employees but whose work and/or workplace is controlled by the Society apart from those shown in the table above.</t>
  </si>
  <si>
    <t>2024 workforce at a glance</t>
  </si>
  <si>
    <t>Female</t>
  </si>
  <si>
    <t>Male</t>
  </si>
  <si>
    <t>Total</t>
  </si>
  <si>
    <t>%</t>
  </si>
  <si>
    <t>Full time employees</t>
  </si>
  <si>
    <t>Under 30</t>
  </si>
  <si>
    <t>30-50</t>
  </si>
  <si>
    <t>Over 50</t>
  </si>
  <si>
    <t>Part time employees</t>
  </si>
  <si>
    <t>Grand Total</t>
  </si>
  <si>
    <t>Permanent / temporary</t>
  </si>
  <si>
    <t>Permanent</t>
  </si>
  <si>
    <t>Temporary</t>
  </si>
  <si>
    <t>External new hires</t>
  </si>
  <si>
    <t>Turnover</t>
  </si>
  <si>
    <t>Turnover rate</t>
  </si>
  <si>
    <t>Additional HR information</t>
  </si>
  <si>
    <t>Average training hours per employee</t>
  </si>
  <si>
    <t>Full time</t>
  </si>
  <si>
    <t>Part time</t>
  </si>
  <si>
    <t>All employees are entitled to parental leave through birth or adoption</t>
  </si>
  <si>
    <t>Number of employees who took parental leave</t>
  </si>
  <si>
    <t>Number of employees who returned to work in the reporting period after parental leave ended</t>
  </si>
  <si>
    <t>Number of employees who returned to work after parental leave ended that were still employed 12 months after their return to work</t>
  </si>
  <si>
    <t>Return to work and retention rates of employees who took parental leave</t>
  </si>
  <si>
    <t>Percentage of employees receiving regular performance and career development reviews</t>
  </si>
  <si>
    <t>Percentage of senior management hired from the local community - geographical definition of local is 50 miles of the Society’s head office site</t>
  </si>
  <si>
    <t>Percentage of total employees covered by collective bargaining agreements</t>
  </si>
  <si>
    <t>Minimum notice periods regarding operational changes; the Society undertakes collective consultation before any significant changes</t>
  </si>
  <si>
    <t>Minimum 30 days</t>
  </si>
  <si>
    <t>Notice period and provisions for consultation and negotiation in collective bargaining agreements</t>
  </si>
  <si>
    <t>Not specified</t>
  </si>
  <si>
    <t>Incidents of discrimination and corrective actions taken</t>
  </si>
  <si>
    <t>9 reported allegations</t>
  </si>
  <si>
    <r>
      <t xml:space="preserve">Coventry Building Society Community Investment
</t>
    </r>
    <r>
      <rPr>
        <sz val="10"/>
        <color rgb="FFFFFFFF"/>
        <rFont val="Trebuchet MS"/>
        <family val="2"/>
      </rPr>
      <t>(as per B4SI Community Investment Framework)</t>
    </r>
  </si>
  <si>
    <t>Glossary</t>
  </si>
  <si>
    <t>Cash contribution</t>
  </si>
  <si>
    <t>The gross monetary amount paid by the Society in support of
community organisations, projects and causes.</t>
  </si>
  <si>
    <t>Type of contribution</t>
  </si>
  <si>
    <t>£'000</t>
  </si>
  <si>
    <t>Cash</t>
  </si>
  <si>
    <t>Time contribution</t>
  </si>
  <si>
    <t>The cost to the Society of the paid working hours contributed by employees to a community, organisation or activity</t>
  </si>
  <si>
    <t>Time</t>
  </si>
  <si>
    <t>Management costs</t>
  </si>
  <si>
    <t>Costs related to the management of our community programmes, including the employment cost of the Community team.</t>
  </si>
  <si>
    <t>Total value of contributions</t>
  </si>
  <si>
    <t>Total value of contributions (excluding management costs)</t>
  </si>
  <si>
    <t>Leverage</t>
  </si>
  <si>
    <t>The measure of any additional resources contributed to a community organisation or activity that come from sources other than the Society, notably members and employees.</t>
  </si>
  <si>
    <t>Social welfare (SDG 11)</t>
  </si>
  <si>
    <t>Impacts</t>
  </si>
  <si>
    <t>The changes that happen to direct beneficiaries in the short or longer-term, as a result of a community activity.</t>
  </si>
  <si>
    <t>Education (SDG 4)</t>
  </si>
  <si>
    <t>Other support</t>
  </si>
  <si>
    <t>Health</t>
  </si>
  <si>
    <t>Environment</t>
  </si>
  <si>
    <t>Emergency relief</t>
  </si>
  <si>
    <t>Number of colleagues volunteering in company time</t>
  </si>
  <si>
    <t>Number of hours in company time</t>
  </si>
  <si>
    <t>Total number of direct beneficiaries</t>
  </si>
  <si>
    <t>Total number of beneficiary organisations</t>
  </si>
  <si>
    <t>Employees - payroll giving</t>
  </si>
  <si>
    <t>Employees - other</t>
  </si>
  <si>
    <t>Customers (members)</t>
  </si>
  <si>
    <t>Other sources</t>
  </si>
  <si>
    <t>Number of direct beneficiaries where results were measured</t>
  </si>
  <si>
    <t>Number that:</t>
  </si>
  <si>
    <t>Made a CONNECTION through our community activity</t>
  </si>
  <si>
    <t>Made an IMPROVEMENT through our community activity</t>
  </si>
  <si>
    <t>Made a TRANSFORMATION through our community activity</t>
  </si>
  <si>
    <t>Total that experienced a positive impact</t>
  </si>
  <si>
    <t>Experienced a positive change in their behaviour or attitude as a result of our support</t>
  </si>
  <si>
    <t>Developed new skills or an increase in their personal effectiveness</t>
  </si>
  <si>
    <t>Experienced a direct positive impact on their quality of life as a result of our support</t>
  </si>
  <si>
    <t>Whistleblowing, anti-bribery and corruption</t>
  </si>
  <si>
    <t>Percentage of employees who undertook anti-bribery and corruption training</t>
  </si>
  <si>
    <t>Percentage of employees who undertook whistleblowing training</t>
  </si>
  <si>
    <t>NR</t>
  </si>
  <si>
    <t>Percentage of employees who received anti-bribery and corruption policies and communications</t>
  </si>
  <si>
    <t>Number of confirmed incidents of corruption across the Society</t>
  </si>
  <si>
    <t>Number of critical whistleblowing concerns communicated to the Board</t>
  </si>
  <si>
    <t>NR = Not recorded</t>
  </si>
  <si>
    <t>Cyber security and data privacy</t>
  </si>
  <si>
    <t>Number of complaints received from outside the Society</t>
  </si>
  <si>
    <t>Number of complaints from regulatory bodies</t>
  </si>
  <si>
    <t>Number of data breaches requiring notification to the Information Commissioners Office</t>
  </si>
  <si>
    <t>Compliance with law and regulations</t>
  </si>
  <si>
    <t>Number of legal actions pending or completed concerning anti-competitive behaviour, violations of anti-trust and monopoly legislation</t>
  </si>
  <si>
    <t>Number of fines or non-monetary sanctions applied for non-compliance with laws and regulations relating to social or economic matters</t>
  </si>
  <si>
    <t>Instances of modern slavery or associated concerns</t>
  </si>
  <si>
    <t>Effective tax rate</t>
  </si>
  <si>
    <t>Our supply chain</t>
  </si>
  <si>
    <t>In 2024, the procurement and supplier relationship management (SRM) team continue to attain IS0 20400.</t>
  </si>
  <si>
    <t xml:space="preserve">Percentage of expenditure with local suppliers </t>
  </si>
  <si>
    <t>Percentage of suppliers committed to our Supplier Code of Conduct</t>
  </si>
  <si>
    <t>N/A</t>
  </si>
  <si>
    <t>Number of suppliers who reported issues using the Supplier Code of Conduct</t>
  </si>
  <si>
    <t>Local supplier is one where the headoffice is within 50 miles of the Society's head office in Coventry.</t>
  </si>
  <si>
    <t>Stakeholder group</t>
  </si>
  <si>
    <t>What do they expect from the Society?</t>
  </si>
  <si>
    <t>How we listened and engaged</t>
  </si>
  <si>
    <t>What's material to them?</t>
  </si>
  <si>
    <t>Members/
customers</t>
  </si>
  <si>
    <t>• Great value savings and mortgage products.
• Excellent service through whatever channel they use to interact with us.
• Human service where that is the most convenient option with a branch network in our heartland.
• A business model which is resilient, so we’re safe and secure over the long-term.
• High availability of IT systems with data kept secure.
• Simple and clear communications.</t>
  </si>
  <si>
    <t xml:space="preserve">• Our Member Panel, which is an online forum of 10,000 members.
• Regular surveys and research conducted with customers, prospects and intermediaries.
• Online Member Talkback sessions and research groups to hear first-hand member and customer thoughts on pre-defined subjects.
• Complaints monitoring.
• Our Annual General Meeting where members vote on key matters to the Society and interact with the Board.
• Call listening sessions in the Society’s contact centre to understand members’ queries.   </t>
  </si>
  <si>
    <t>• Products that reward loyalty and offer good long-term value.
• The ability to access our Online Services in an easier way while maintaining security standards.
• Maintaining a consistent presence in the mortgage market.
• A safe environment for customers using our branch network.
• Less paper and a mobile savings app.</t>
  </si>
  <si>
    <t>Colleagues</t>
  </si>
  <si>
    <t>• An inclusive and inspiring workplace for everyone.
• A great place to build and develop their careers.
• An approach to reward which is fair and consistent.
• Support for career development and training.
• A culture which promotes wellbeing, supported by straightforward policies and processes.</t>
  </si>
  <si>
    <t>• My Society, our employee forum attended by our nominated NED for colleague engagement.
• The annual Great Place to Work® survey and surveys on specific issues.
• Structured meetings with the Chief Executive and other executives.
• Online internal communications tools and networks including the launch of our new intranet, The Base.
• Through our recognised union, Unite.
• Through our various colleague networks.</t>
  </si>
  <si>
    <t xml:space="preserve">• Our remuneration strategy and focus on financial wellbeing.
• Creating an inclusive workplace and progress against published diversity and inclusion (D&amp;I) ambitions.
• Maintaining positive wellbeing, including mental health support.
• Improving opportunities for career development. </t>
  </si>
  <si>
    <t>Investors</t>
  </si>
  <si>
    <t>• A stable and sustainable performance, with resilient capital and liquidity levels.
• An organisation that is focused on the mortgage and savings markets, that is well governed and manages risks effectively.
• Clear disclosures to enable informed investment decisions to be made.
• Focus on environmental social and governance impacts.</t>
  </si>
  <si>
    <t>• A programme of investor and analyst meetings.
• Public updates on our performance or other material matters for disclosure.
• Information about our funding programmes and the Annual Report &amp; Accounts published on our website.</t>
  </si>
  <si>
    <t>• The Society’s roadmap towards our ambition for net zero by 2040.
• Products and propositions aimed at helping our members to improve the energy efficiency of their homes.
• Our plans for a green or social bond.</t>
  </si>
  <si>
    <t>Suppliers</t>
  </si>
  <si>
    <t>• To do business with us on terms which are commercially beneficial.
• To be paid promptly.
• To work with consistent and understandable procurement processes.
• Decisions that are made in a consistent, ethical and fair way.
• For local SME suppliers, procurement processes which are proportionate and straightforward.</t>
  </si>
  <si>
    <t>• Regular governance meetings with key suppliers. Suppliers are provided with feedback on sourcing activities they’re involved in, including debriefing unsuccessful suppliers.
• Supplier awards where all suppliers were invited to self-nominate.
• Annual supplier surveys to gain an understanding of the views of our suppliers.
• Diverse supplier event for prospective suppliers, with current local, small and micro business and social enterprise suppliers providing best practice experiences.</t>
  </si>
  <si>
    <t>• Understanding more about our strategy.
• Prompt payment.
• Finding out about opportunities that might be available to local suppliers.</t>
  </si>
  <si>
    <t>Community groups</t>
  </si>
  <si>
    <t>• Support – financial and in kind – and to benefit from our skills and knowledge.
• Help to raise awareness of key issues and signposting those in need.
• A community strategy which makes clear what we support and how this can be accessed.
• Funding commitment across the medium term.</t>
  </si>
  <si>
    <t>• Engaging regularly with our strategic partnerships, charities, public sector and schools both individually and as part of the Coventry Business in the Community Leadership Group.
• We’ve established key points of contact in each of the organisations we work with.
• Established a long-term relationship with the UK’s leading youth homelessness charity, Centrepoint.
• Continued to support the community through the Coventry Building Society Charitable Foundation.</t>
  </si>
  <si>
    <t>• Building successful partnerships which bring value to community organisations.
• Certainty of funding as well as responding to changing external events, e.g. providing additional funding to partner organisations to help maintain their support through the cost of living crisis.
• Creating access to opportunities and raising aspirations.</t>
  </si>
  <si>
    <t>The environment</t>
  </si>
  <si>
    <t>• To contribute towards tackling climate change.
• Measurement and reporting of our emissions.
• The reduction of our own emissions and broader environmental impacts.
• Helping customers make the transition their homes to be more energy efficient.</t>
  </si>
  <si>
    <t>• Working with a range of external bodies and suppliers to monitor, manage and reduce our environmental impacts.
• Working with third parties for to conform with ISO 14064 and ISO 20400 standards.
• Engaged with our customers and their brokers to help customers make energy-saving improvements to their home through direct mailing and via our sustainable living section on our website.
• Worked with our top 71 suppliers to understand their actual emissions produced when they provide goods or services to the Society.</t>
  </si>
  <si>
    <t xml:space="preserve">• Our Climate Action Plan outlining our progress towards improving our impact on the environment.
• Detailing our approach to a net zero future.
• Providing mortgage products which can help with the decarbonisation of UK homes.
• Aligning our environmental and social initiatives to further support our local communities, such as tree planting with Coventry City Council; working to reduce air pollution within the city. </t>
  </si>
  <si>
    <t>The following table provides an overview of all topics used in the 2024 materiality matrix, on which the 2024 report is based, and the relevant GRI topic.</t>
  </si>
  <si>
    <t>Material issue</t>
  </si>
  <si>
    <t>Relevant GRI topic where applicable</t>
  </si>
  <si>
    <t>Global Reporting Initiative content index 2024</t>
  </si>
  <si>
    <t>This content index refers to the Global Reporting Initiative (GRI) Standards issued by the Global Sustainability Standards Board and the Financial Services Sector Supplements, which form a voluntary reporting framework for the disclosure of sustainability performance.</t>
  </si>
  <si>
    <t>These disclosures have been overseen by the Board Audit Committee and approved by the Board. These disclosures have not been, and are not required to be, subject to an independent external audit and do not constitute any part of the Society’s financial statements.</t>
  </si>
  <si>
    <t>We’ve prepared report in reference to the GRI Standards: Core Option.</t>
  </si>
  <si>
    <t>Key</t>
  </si>
  <si>
    <t>GRI Standard</t>
  </si>
  <si>
    <t>Based on 2022 disclosures</t>
  </si>
  <si>
    <t>Disclosure</t>
  </si>
  <si>
    <t>Number and title of GRI disclosure</t>
  </si>
  <si>
    <t>Reference</t>
  </si>
  <si>
    <t>Section of publication or web page which covers the GRI information</t>
  </si>
  <si>
    <t>Page</t>
  </si>
  <si>
    <t>Page reference in the Coventry Building Society Annual Report &amp; Accounts (2024 AR&amp;A) or Coventry Building Society Sustainability Report (2024 SR)</t>
  </si>
  <si>
    <t>The following table provides an overview of all topics used in the 2022 materiality matrix, on which the 2024 report is based, and the relevant GRI topic.</t>
  </si>
  <si>
    <t>2 General disclosures</t>
  </si>
  <si>
    <t>2-1 Organizational details</t>
  </si>
  <si>
    <t>Contents
Auditors Report</t>
  </si>
  <si>
    <t>SR p5
AR&amp;A p116</t>
  </si>
  <si>
    <t>2-2 Entities included in the organization’s sustainability reporting</t>
  </si>
  <si>
    <t>Welcome to our report</t>
  </si>
  <si>
    <t>SR p2</t>
  </si>
  <si>
    <t>2-3 Reporting period, frequency and contact point</t>
  </si>
  <si>
    <t>Front cover
Welcome to our report</t>
  </si>
  <si>
    <t>SR p1
SR p2</t>
  </si>
  <si>
    <t>2-4 Restatement of information</t>
  </si>
  <si>
    <t>2-5 External assurance</t>
  </si>
  <si>
    <t>2-6 Activities, value chain and other business relationships</t>
  </si>
  <si>
    <t>Coventry Building Society at a glance
Working together with our external associations
Centrepoint
Our B Corp Journey</t>
  </si>
  <si>
    <t>SR p3
SR p14
SR p57
SR p59</t>
  </si>
  <si>
    <t>2-7 Employees</t>
  </si>
  <si>
    <t>Datasheet - Social data tab</t>
  </si>
  <si>
    <t>2-8 Workers who are not employees</t>
  </si>
  <si>
    <t>2-9 Governance structure and composition</t>
  </si>
  <si>
    <t>Governance at a glance
Board of Directors
Directors' Report on Corporate Governance</t>
  </si>
  <si>
    <t>SR p63
AR&amp;A p66
AR&amp;A p72</t>
  </si>
  <si>
    <t>2-10 Nomination and selection of the highest governance body</t>
  </si>
  <si>
    <t>Nominations &amp; Governance Committee report</t>
  </si>
  <si>
    <t>AR&amp;A p83</t>
  </si>
  <si>
    <t>2-11 Chair of the highest governance body</t>
  </si>
  <si>
    <t>Directors' Report on Corporate Governance</t>
  </si>
  <si>
    <t>AR&amp;A p72</t>
  </si>
  <si>
    <t>2-12 Role of the highest governance body in overseeing the management of impacts</t>
  </si>
  <si>
    <t>Our double materialty assessment
Directors' Report on Corporate Governance
Board Risk Committee Report</t>
  </si>
  <si>
    <t>SR p17
AR&amp;A p72
AR&amp;A p85</t>
  </si>
  <si>
    <t>2-13 Delegation of responsibility for managing impacts</t>
  </si>
  <si>
    <t>Governance at a glance
Our stakeholders</t>
  </si>
  <si>
    <t>SR p63
Datasheet - Our stakeholders tab
AR&amp;A p16</t>
  </si>
  <si>
    <t>2-14 Role of the highest governance body in sustainability reporting</t>
  </si>
  <si>
    <t>2-15 Conflicts of interest</t>
  </si>
  <si>
    <t>2-16 Communication of critical concerns</t>
  </si>
  <si>
    <t>Directors' Report on Corporate Governance
Grievances, raising concerns and whistleblowing</t>
  </si>
  <si>
    <t>AR&amp;A p72
SR p66</t>
  </si>
  <si>
    <t>2-17 Collective knowledge of highest governance body</t>
  </si>
  <si>
    <t>2-18 Evaluation of the performance of the highest governance body</t>
  </si>
  <si>
    <t>2-19 Remuneration policies</t>
  </si>
  <si>
    <t xml:space="preserve">Directors' Remuneration Report </t>
  </si>
  <si>
    <t>AR&amp;A p94</t>
  </si>
  <si>
    <t>2-20 Process to determine remuneration</t>
  </si>
  <si>
    <t>2-21 Annual total compensation ratio</t>
  </si>
  <si>
    <t>2-22 Composition of the highest governance body and its committees</t>
  </si>
  <si>
    <t>A view from the Board
A view from the CEO</t>
  </si>
  <si>
    <t>SR p6
SR p7</t>
  </si>
  <si>
    <t>2-23 Policy commitments</t>
  </si>
  <si>
    <t>Datasheet - Policies and documents tab</t>
  </si>
  <si>
    <t>2-24 Embedding policy commitments</t>
  </si>
  <si>
    <t>Doing the right thing</t>
  </si>
  <si>
    <t>AR&amp;A p21</t>
  </si>
  <si>
    <t>2-25 Processes to remediate negative impacts</t>
  </si>
  <si>
    <t>Grievances, raising concerns and whistleblowing</t>
  </si>
  <si>
    <t>SR p66</t>
  </si>
  <si>
    <t>2-26 Mechanisms for seeking advice and raising concerns</t>
  </si>
  <si>
    <t>2-27 Compliance with laws and regulations</t>
  </si>
  <si>
    <t>SR p73</t>
  </si>
  <si>
    <t>2-28 Membership associations</t>
  </si>
  <si>
    <t>Working together with our external associations</t>
  </si>
  <si>
    <t>SR p14</t>
  </si>
  <si>
    <t>2-29 Approach to stakeholder engagement</t>
  </si>
  <si>
    <t>Datasheet - Our stakeholders tab
AR&amp;A p16</t>
  </si>
  <si>
    <t>2-30 Collective bargaining agreements</t>
  </si>
  <si>
    <t>Additional HR information
Non-financial information</t>
  </si>
  <si>
    <t>Datasheet - Social data tab
AR&amp;A p30</t>
  </si>
  <si>
    <t>3 Material topics</t>
  </si>
  <si>
    <t>3-1 Process to determine material topics</t>
  </si>
  <si>
    <t>Our double materialty assessment</t>
  </si>
  <si>
    <t>SR p17</t>
  </si>
  <si>
    <t>3-2 List of material topics</t>
  </si>
  <si>
    <t>3-3 Management of material topics</t>
  </si>
  <si>
    <t>201 Economic performance</t>
  </si>
  <si>
    <t>201-1 Direct economic value generated and distributed</t>
  </si>
  <si>
    <t>Income statements</t>
  </si>
  <si>
    <t>AR&amp;A p126</t>
  </si>
  <si>
    <t>201-2 Financial implications and other risks and opportunities due to climate change</t>
  </si>
  <si>
    <t>Climate strategy and TCFD</t>
  </si>
  <si>
    <t>AR&amp;A p57</t>
  </si>
  <si>
    <t>201-3 Defined benefit plan obligations and other retirement plans</t>
  </si>
  <si>
    <t>Notes to the accounts</t>
  </si>
  <si>
    <t>AR&amp;A p162</t>
  </si>
  <si>
    <t>201-4 Financial assistance received from government</t>
  </si>
  <si>
    <t>202 Market presence</t>
  </si>
  <si>
    <t>202-1 Ratios of standard entry level wage by gender compared to local minimum wage</t>
  </si>
  <si>
    <t xml:space="preserve">202-2 Proportion of senior management hired from the local community </t>
  </si>
  <si>
    <t>203 Indirect Economic Impacts</t>
  </si>
  <si>
    <t>203-1 Infrastructure investments and services supported</t>
  </si>
  <si>
    <t>203-2 Significant indirect economic impacts</t>
  </si>
  <si>
    <t>204 Procurement practices</t>
  </si>
  <si>
    <t>204-1 Proportion of spending on local suppliers</t>
  </si>
  <si>
    <t>SR p70</t>
  </si>
  <si>
    <t>205 Anti-corruption</t>
  </si>
  <si>
    <t>205-1 Operations assessed for risks related to corruption</t>
  </si>
  <si>
    <t>Combating economic crime</t>
  </si>
  <si>
    <t>SR p65</t>
  </si>
  <si>
    <t>205-2 Communication and training about anti-corruption policies and procedures</t>
  </si>
  <si>
    <t>205-3 Confirmed incidents of corruption and actions taken</t>
  </si>
  <si>
    <t>206 Anti-competitive behaviour</t>
  </si>
  <si>
    <t>206-1 Legal actions for anti-competitive behaviour, anti-trust, and monopoly practices</t>
  </si>
  <si>
    <t>207 Tax</t>
  </si>
  <si>
    <t>207-1 Approach to tax</t>
  </si>
  <si>
    <t>Managing tax</t>
  </si>
  <si>
    <t>207-2 Tax governance, control, and risk management</t>
  </si>
  <si>
    <t>207-3 Stakeholder engagement and management of concerns related to tax</t>
  </si>
  <si>
    <t>207-4 Country-by-country reporting</t>
  </si>
  <si>
    <t>302 Energy</t>
  </si>
  <si>
    <t>302-1 Energy consumption within the organization</t>
  </si>
  <si>
    <t>Datasheet - Energy consumption tab</t>
  </si>
  <si>
    <t>302-2 Energy consumption outside of the organization</t>
  </si>
  <si>
    <t>302-3 Energy intensity</t>
  </si>
  <si>
    <t>302-4 Reduction of energy consumption</t>
  </si>
  <si>
    <t>302-5 Reductions in energy requirements of products and services</t>
  </si>
  <si>
    <t>303 Water and effluents</t>
  </si>
  <si>
    <t>303-1 Interactions with water as a shared resource</t>
  </si>
  <si>
    <t>303-2 Management of water discharge related impacts</t>
  </si>
  <si>
    <t>303-3 Water withdrawal</t>
  </si>
  <si>
    <t>303-4 Water discharge</t>
  </si>
  <si>
    <t>303-5 Water Consumption</t>
  </si>
  <si>
    <t>Datasheet - Waste and recycling data tab</t>
  </si>
  <si>
    <t>305 Emissions</t>
  </si>
  <si>
    <t>305-1 Direct (Scope 1) GHG emissions</t>
  </si>
  <si>
    <t>305-2 Energy indirect (Scope 2) GHG emissions</t>
  </si>
  <si>
    <t>305-3 Other indirect (Scope 3) GHG emissions</t>
  </si>
  <si>
    <t>305-4 GHG emissions intensity</t>
  </si>
  <si>
    <t>305-5 Reduction of GHG emissions</t>
  </si>
  <si>
    <t>306 Waste</t>
  </si>
  <si>
    <t>306-1 Waste generation and significant waste-related impacts</t>
  </si>
  <si>
    <t>306-2 Management of significant waste-related impacts</t>
  </si>
  <si>
    <t>306-3 Waste generated</t>
  </si>
  <si>
    <t>306-4 Waste diverted from disposal</t>
  </si>
  <si>
    <t>306-5 Waste directed to disposal</t>
  </si>
  <si>
    <t>308 Supplier environmental assessment</t>
  </si>
  <si>
    <t>308-1 New suppliers that were screened using environmental criteria</t>
  </si>
  <si>
    <t>Supplier standards, due diligence and prompt payments</t>
  </si>
  <si>
    <t>SR p72</t>
  </si>
  <si>
    <t>308-2 Negative environmental impacts in the supply chain and actions taken</t>
  </si>
  <si>
    <t>401 Employment</t>
  </si>
  <si>
    <t>401-1 New employee hires and employee turnover</t>
  </si>
  <si>
    <t>401-2 Benefits provided to full-time employees that are not provided to temporary or part-time employees</t>
  </si>
  <si>
    <t>Better financial wellbeing for colleagues</t>
  </si>
  <si>
    <t>SR p56</t>
  </si>
  <si>
    <t>401-3 Parental leave</t>
  </si>
  <si>
    <t>402 Labour/management relations</t>
  </si>
  <si>
    <t>402-1 Minimum notice periods regarding operational changes</t>
  </si>
  <si>
    <t>403 Occupational health and safety</t>
  </si>
  <si>
    <t>403-1 Occupational health and safety management system</t>
  </si>
  <si>
    <t>403-2 Hazard identification, risk assessment, and incident investigation</t>
  </si>
  <si>
    <t>403-3 Occupational health services</t>
  </si>
  <si>
    <t>403-4 Worker participation, consultation, and communication on occupational health and safety</t>
  </si>
  <si>
    <t>403-5 Worker training on occupational health and safety</t>
  </si>
  <si>
    <t>403-6 Promotion of worker health</t>
  </si>
  <si>
    <t>403-7 Prevention and mitigation of occupational health and safety impacts directly linked by business relationships</t>
  </si>
  <si>
    <t>403- 8 Workers covered by an occupational health and safety management system</t>
  </si>
  <si>
    <t>403-9 Work-related injuries</t>
  </si>
  <si>
    <t>403-10 Work-related ill health</t>
  </si>
  <si>
    <t>404 Training and education</t>
  </si>
  <si>
    <t>404-1 Average hours of training per year per employee</t>
  </si>
  <si>
    <t>404-2 Programs for upgrading employee skills and transition assistance programs</t>
  </si>
  <si>
    <t>Developing future careers</t>
  </si>
  <si>
    <t>SR p44</t>
  </si>
  <si>
    <t>404-3 Percentage of employees receiving regular performance and career development reviews</t>
  </si>
  <si>
    <t>405 Diversity and equal opportunity</t>
  </si>
  <si>
    <t>405-1 Diversity of governance bodies and employees</t>
  </si>
  <si>
    <t>Board of Directors 
2024 workforce at a glance</t>
  </si>
  <si>
    <t>AR&amp;A p66
Datasheet - Social data tab</t>
  </si>
  <si>
    <t>405-2 Ratio of basic salary and remuneration of women to men</t>
  </si>
  <si>
    <t>406 Non-discrimination</t>
  </si>
  <si>
    <t>406-1 Incidents of discrimination and corrective actions taken</t>
  </si>
  <si>
    <t>413 Local communities</t>
  </si>
  <si>
    <t>413-1 Operations with local community engagement, impact assessments, and development programs</t>
  </si>
  <si>
    <t>Social</t>
  </si>
  <si>
    <t>SR p37</t>
  </si>
  <si>
    <t>415 Public policy</t>
  </si>
  <si>
    <t>415-1 Political contributions</t>
  </si>
  <si>
    <t>Directors' Report
Government and regulators</t>
  </si>
  <si>
    <t>AR&amp;A p112
SR p73</t>
  </si>
  <si>
    <t>417 Marketing and labelling</t>
  </si>
  <si>
    <t>417-2 Incidents of non-compliance concerning product and service information and labelling</t>
  </si>
  <si>
    <t>None</t>
  </si>
  <si>
    <t>417-3 Incidents of non-compliance concerning marketing communications</t>
  </si>
  <si>
    <t>418 Customer privacy</t>
  </si>
  <si>
    <t>418-1 Substantiated complaints concerning breaches of customer privacy and losses of customer data</t>
  </si>
  <si>
    <t>SR p68</t>
  </si>
  <si>
    <t>Consultations held by public bodies</t>
  </si>
  <si>
    <t>In respect of consultations held by public bodies in 2024, the Society participated as follows:</t>
  </si>
  <si>
    <t>Public body</t>
  </si>
  <si>
    <t>Paper reference</t>
  </si>
  <si>
    <t>Paper name</t>
  </si>
  <si>
    <t>Response</t>
  </si>
  <si>
    <t>Financial Conduct Authority</t>
  </si>
  <si>
    <t>GC24/5</t>
  </si>
  <si>
    <t>Authorised Push Payment Fraud: enabling a risk-based approach to payment processing</t>
  </si>
  <si>
    <t>Via UK Finance</t>
  </si>
  <si>
    <t>Review of FCA requirements following the introduction of the Consumer Duty</t>
  </si>
  <si>
    <t>Payments Systems Regulator</t>
  </si>
  <si>
    <t>CP24/11</t>
  </si>
  <si>
    <t>Faster Payments APP scams:  Changing the maximum level of reimbursement</t>
  </si>
  <si>
    <t>Published policies and documents</t>
  </si>
  <si>
    <t>Policy name</t>
  </si>
  <si>
    <t>Link</t>
  </si>
  <si>
    <t>Annual Report &amp; Accounts 2024</t>
  </si>
  <si>
    <t>TBC</t>
  </si>
  <si>
    <t>Anti-bribery and corruption risk policy</t>
  </si>
  <si>
    <t>https://www.coventrybuildingsociety.co.uk/content/dam/cbs/member/pdfs/esg/corporate-governance/anti-bribery-and-inducements-policy.pdf</t>
  </si>
  <si>
    <t>Anti-Money Laundering, Terrorist Financing and Faciliation of tax evasion risk management policy</t>
  </si>
  <si>
    <t>https://www.coventrybuildingsociety.co.uk/content/dam/cbs/member/pdfs/esg/corporate-governance/anti-money-laundering-terrorist-financing-and-facilitation-of-tax-evasion-risk-management-policy.pdf</t>
  </si>
  <si>
    <t>Climate action plan</t>
  </si>
  <si>
    <t>https://www.coventrybuildingsociety.co.uk/content/dam/cbs/member/pdfs/esg/sustainability/climate-action-plan-2023-2024.pdf</t>
  </si>
  <si>
    <t>Corporate Governance</t>
  </si>
  <si>
    <t>https://www.coventrybuildingsociety.co.uk/member/corporate-governance.html</t>
  </si>
  <si>
    <t>Environment policy</t>
  </si>
  <si>
    <t>https://www.coventrybuildingsociety.co.uk/member/sustainability/environment-policy.html</t>
  </si>
  <si>
    <t>Fraud risk management policy</t>
  </si>
  <si>
    <t>https://www.coventrybuildingsociety.co.uk/content/dam/cbs/member/pdfs/esg/corporate-governance/Fraud-Risk-Management-Policy.pdf</t>
  </si>
  <si>
    <t>Gender pay gap report</t>
  </si>
  <si>
    <t>https://www.coventrybuildingsociety.co.uk/content/dam/cbs/member/pdfs/esg/sustainability/gender-pay-gap-report.pdf</t>
  </si>
  <si>
    <t>Human rights policy</t>
  </si>
  <si>
    <t>https://www.coventrybuildingsociety.co.uk/content/dam/cbs/member/pdfs/esg/corporate-governance/human-rights-policy.pdf</t>
  </si>
  <si>
    <t>Modern slavery statement</t>
  </si>
  <si>
    <t>https://www.coventrybuildingsociety.co.uk/member/corporate-governance/slavery-and-human-trafficking-statement.html</t>
  </si>
  <si>
    <t>Remuneration policy</t>
  </si>
  <si>
    <t>https://www.coventrybuildingsociety.co.uk/content/dam/cbs/member/pdfs/esg/corporate-governance/society-remuneration-policy.pdf</t>
  </si>
  <si>
    <t>Sustainability Report</t>
  </si>
  <si>
    <t>Tax strategy</t>
  </si>
  <si>
    <t>https://www.coventrybuildingsociety.co.uk/member/corporate-governance/tax-strategy.html</t>
  </si>
  <si>
    <t>Whistleblowing policy</t>
  </si>
  <si>
    <t>https://www.coventrybuildingsociety.co.uk/member/corporate-governance/Whistleblowing.html</t>
  </si>
  <si>
    <t>Total Scope 1 &amp; 2 (location based emissions)  - tCO2e</t>
  </si>
  <si>
    <t>Financed emissions breakdown:</t>
  </si>
  <si>
    <t>Total Properties</t>
  </si>
  <si>
    <t>Absolute Financed Emissions (MTCO2e)</t>
  </si>
  <si>
    <t>Average FE per property (TCO2e)</t>
  </si>
  <si>
    <t>FE Intensity (KGCO2e/m2)</t>
  </si>
  <si>
    <t>% EPC Match</t>
  </si>
  <si>
    <t>PCAF Data Score</t>
  </si>
  <si>
    <t>Since achieving our short-term climate target in 2021, we’ve remained carbon neutral for our own operations. In 2024, the Society calculates that it produced 701,112 location based tCO2e against its full Scope 1, 2 and 3 emissions.</t>
  </si>
  <si>
    <r>
      <rPr>
        <sz val="10"/>
        <color rgb="FF000000"/>
        <rFont val="Trebuchet MS"/>
      </rPr>
      <t>We’re pleased to confirm that we’ve achieved reductions in our Scope 1 and Scope 2 emissions through targeted initiatives and improvements in line with our Net Zero Transition plan. We’ve achieved a 23</t>
    </r>
    <r>
      <rPr>
        <sz val="10"/>
        <rFont val="Trebuchet MS"/>
        <family val="2"/>
      </rPr>
      <t>%</t>
    </r>
    <r>
      <rPr>
        <sz val="10"/>
        <color rgb="FF000000"/>
        <rFont val="Trebuchet MS"/>
      </rPr>
      <t xml:space="preserve"> reduction in Scope 1 and 2 emissions 2024 vs 2023 and a 50% reduction in Scope 1 and 2 emissions 2024 vs 2020.</t>
    </r>
  </si>
  <si>
    <t>One of the most significant components of the Society’s carbon footprint arises from financed emissions (FE), specifically within our mortgage portfolio. Given the importance of capturing these emissions accurately, we have adopted the Partnership for Carbon Accounting Financials (PCAF) methodology, a recognised industry standard for calculating Scope 3 financed emissions. The PCAF methodology provides a consistent framework for measuring and disclosing emissions associated with financial assets, ensuring that our metrics are comparable with those of other financial institutions and are aligned with global best practices. In accordance with PCAF guidelines, the Society’s Scope 3 financed emissions have been weighted by the loan to value (LTV) ratios of the mortgages in our portfolio. This approach enables a precise calculation of the proportion of emissions financed by the Society, reflecting our financial exposure to carbon-intensive properties. The calculations are informed by property data, including Energy Performance Certificates (EPCs) sourced from publicly available government databases. These EPC ratings form the basis for modelling the greenhouse gas (GHG) emissions associated with the properties within the Society’s mortgage portfolio.
The Society's 2024 PCAF score has remained stable at 3.15. By focusing on refining data collection methods and incorporating higher-quality data inputs over time, we are committed to improving our PCAF score and achieving a more accurate emissions profile. As we move forward, we will prioritise increased collaboration with external data providers and explore potential enhancements in data management to meet the evolving standards of emissions accounting. Despite our portfolio growing by 0.7%, we have achieved improvements across some key metrics. Average financed emissions per property reduced to 2.18 tCO2e per property. This metric allows us to assess the carbon footprint on a per-asset basis, helping to pinpoint where additional efficiency improvements are most needed. Similarly, financed emissions intensity per square metre(FE/m2), which normalises emissions data for property size, reduced to 43.5 KGCO2e/m2 reflecting improved energy efficiency within the portfolio. Our EPC coverage has also improved slightly to 82%. Absolute financed emissions, representing the total emissions associated with all properties in our portfolio, offering a snapshot of the Society's overall mortgage-related emissions impact, remained steady at 0.68 MTCO2e.</t>
  </si>
  <si>
    <t>Whilst this data is key in driving change, and monitoring our progress against our climate ambitions, we would urge caution about its usefulness and reliability given the infancy of uniform Scope 3 disclosures, the data gaps that exist on energy efficiency data on UK properties, the lack of information on utility usage and the reliability of EPC bands. As outlined above, the Society will continue to enhance its understanding and maturity on this topic and will continue to report in line with PCAF and industry best practice to promote transparency. The Society will also look for opportunities to engage industry on considering how to make EPC ratings and the PCAF methodology more sophisticated, for example, considering the carbon intensive production of new homes versus retrofitting current ones.</t>
  </si>
  <si>
    <r>
      <rPr>
        <sz val="10"/>
        <color rgb="FF000000"/>
        <rFont val="Trebuchet MS"/>
      </rPr>
      <t>Through this engagement and update to our calculation methodology, this has resulted in a</t>
    </r>
    <r>
      <rPr>
        <sz val="10"/>
        <rFont val="Trebuchet MS"/>
        <family val="2"/>
      </rPr>
      <t xml:space="preserve"> 22%</t>
    </r>
    <r>
      <rPr>
        <sz val="10"/>
        <color rgb="FF000000"/>
        <rFont val="Trebuchet MS"/>
      </rPr>
      <t xml:space="preserve"> decrease or our supply chain emissions in 2024 compared to 2023. We will continue to improve and refine the hybrid methodology in 2025.</t>
    </r>
  </si>
  <si>
    <t>Looking ahead to 2025, we will continue to develop our capabilities to measure, report and mitigate the risks we face arising from climate change. We will continue to develop tools to assess the impacts of climate change on our business activities and ensure that we embed this within business management information. In 2025, we will continue to work to build a relationship with our mortgage borrowers and to help them understand energy efficiency improvements and how we can support them in making home improvements, by ensuring we have suitable green mortgage products available. The Cooperative Bank acquisition in 2025 is expected to introduce new dynamics to our emissions measurement and climate strategy, which will result in a recalibration of our emissions metrics and targets.</t>
  </si>
  <si>
    <t>To achieve our all together, better purpose, we’ll need further government action, for key stakeholders to work together, and for members to do their bit, to collectively create greener homes. In the period to 2040, we expect energy efficiency improvements to be principally driven by Buy to Let properties and through the Society’s share of lending to new builds (typically EPC rated B or above). We’ll work closely in line with UK Net Zero plans, specifically regulation and innovation (including some of our own planned products and support mechanisms) for domestic homes to reduce the significant emissions related to the Society and its borrowers. Our ambition to achieve Net Zero for this category by 2040 is challenging as this is a complex issue which will require collaboration across sectors and industries, including the UK Government.</t>
  </si>
  <si>
    <t>To ensure successful implementation, transparency as well as for monitoring purposes, all our 2020 to 2023 emissions data for Scope 1, 2 and 3 have been externally certified for the accuracy of our energy and emissions reporting (ISO 14064-1).</t>
  </si>
  <si>
    <t xml:space="preserve">The Society’s waste related impacts primarily arise from the activities of our employees, operation of our facilities, and correspondence we send to third parties and our customers. Since 2017, none of the Society’s waste has been sent to landfill. In 2024, the Society generated approximately 344 tonnes of waste, of which 292 tonnes was diverted to recycling and 52 tonnes was used for energy recovery. 85% of our waste was recycled in 2024 and we have achieved a 37% reduction in waste generated since 2020. This is due to a variety of targeted interventions across the Society to reduce waste and increase the amount of reused and recycled products, and through this work, we’ve managed to achieve a year on year reduction in our waste. 
Due to an administrative error in  2023 and 2022 waste accounting, we have reinstated our confidential waste back to 2022, therefore the change in numbers this year. But we are committed to transparency in our reporting and have continued to see waste reductons. </t>
  </si>
  <si>
    <t>In 2024, we continued with our campaign to reduce printing wherever possible. As part of our digital agenda, we anticipate that more of our communications with customers will be electronic rather than paper based. With all these activities, we’re looking to materially reduce our amount of waste, specifically the plastic and non-recyclable material we generate. We seek to measure our waste related data by measuring the actual weight of the waste per collection undertaken. The data below has been completed by capturing every waste collection in the calendar year of 2020, 2021, 2022 and 2023. Where possible, the actual weight of the waste per collection has been used. Where not possible, then the national average has been used. The weight data is by waste type, and waste hierarchy and this process is managed by our third-party waste contractor.</t>
  </si>
  <si>
    <t xml:space="preserve">The Society uses water for facilities in head office sites and branches. The Society uses registered water suppliers to meet its water and sewage requirements. Due to the nature of our business, the Society’s water consumption does not have a material impact on the environment and therefore there are no reduction targets. </t>
  </si>
  <si>
    <t>However, in 2024, we’ve continued to reduce our water consumption wherever possible by implementing water saving technologies at our head office sites, such as water saving taps and waterless urinals. In terms of 2024 performance, the Society’s total consumption of water across all its sites equated to 8.4 megalitres and equals a 27% reduction when compared to 2020. This figure was assessed by reference to water consumption invoices and conversions to tonnes of CO2e using DEFRA 2024 conversion factors.</t>
  </si>
  <si>
    <t>Rank</t>
  </si>
  <si>
    <t>Cyber and data security</t>
  </si>
  <si>
    <t>Regulation and compliance</t>
  </si>
  <si>
    <t>Financial crime and fraud</t>
  </si>
  <si>
    <t>Ethics, culture and governance</t>
  </si>
  <si>
    <t>Green finance</t>
  </si>
  <si>
    <t>Employee wellbeing</t>
  </si>
  <si>
    <t>Cost of living</t>
  </si>
  <si>
    <t>Attracting and retaining talent</t>
  </si>
  <si>
    <t>Supporting vulnerable members</t>
  </si>
  <si>
    <t>Community impact and engagement</t>
  </si>
  <si>
    <t>Financial literacy</t>
  </si>
  <si>
    <t>Responsible supply chain</t>
  </si>
  <si>
    <t>Innovation</t>
  </si>
  <si>
    <t>Social mobility</t>
  </si>
  <si>
    <t>Climate change and operational impact</t>
  </si>
  <si>
    <t>Climate risk management</t>
  </si>
  <si>
    <t>Diversity, equity and inclusion</t>
  </si>
  <si>
    <t>GRI 305 Emissions</t>
  </si>
  <si>
    <t>GRI 405 Diversity and Equal Opportunity
GRI 406 Non discrimination</t>
  </si>
  <si>
    <t>GRI 205 Anti corruption</t>
  </si>
  <si>
    <t>GRI 207 Tax</t>
  </si>
  <si>
    <t>GRI 401 Procurement Practices</t>
  </si>
  <si>
    <t>GRI 201 Economic Performance
GRI 401 Employment
GRI 404 Training and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</si>
</sst>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_-* #,##0_-;\-* #,##0_-;_-* &quot;-&quot;??_-;_-@_-"/>
  </numFmts>
  <fonts count="33">
    <font>
      <sz val="11"/>
      <color theme="1"/>
      <name val="Calibri"/>
      <family val="2"/>
      <scheme val="minor"/>
    </font>
    <font>
      <sz val="10"/>
      <color theme="1"/>
      <name val="Trebuchet MS"/>
      <family val="2"/>
    </font>
    <font>
      <b/>
      <sz val="10"/>
      <color theme="1"/>
      <name val="Trebuchet MS"/>
      <family val="2"/>
    </font>
    <font>
      <b/>
      <u/>
      <sz val="10"/>
      <color theme="1"/>
      <name val="Trebuchet MS"/>
      <family val="2"/>
    </font>
    <font>
      <b/>
      <sz val="18"/>
      <color rgb="FF196EF7"/>
      <name val="Ideal Sans Semibold"/>
      <family val="3"/>
    </font>
    <font>
      <sz val="18"/>
      <color theme="1"/>
      <name val="Calibri"/>
      <family val="2"/>
      <scheme val="minor"/>
    </font>
    <font>
      <sz val="10"/>
      <color rgb="FF00B050"/>
      <name val="Trebuchet MS"/>
      <family val="2"/>
    </font>
    <font>
      <b/>
      <sz val="10"/>
      <color rgb="FFFFFFFF"/>
      <name val="Trebuchet MS"/>
      <family val="2"/>
    </font>
    <font>
      <sz val="10"/>
      <color rgb="FF001F45"/>
      <name val="Trebuchet MS"/>
      <family val="2"/>
    </font>
    <font>
      <vertAlign val="subscript"/>
      <sz val="10"/>
      <color rgb="FF001F45"/>
      <name val="Trebuchet MS"/>
      <family val="2"/>
    </font>
    <font>
      <b/>
      <sz val="10"/>
      <color rgb="FF001F45"/>
      <name val="Trebuchet MS"/>
      <family val="2"/>
    </font>
    <font>
      <b/>
      <vertAlign val="subscript"/>
      <sz val="10"/>
      <color rgb="FF001F45"/>
      <name val="Trebuchet MS"/>
      <family val="2"/>
    </font>
    <font>
      <sz val="11"/>
      <color theme="1"/>
      <name val="Calibri"/>
      <family val="2"/>
      <scheme val="minor"/>
    </font>
    <font>
      <sz val="10"/>
      <name val="Trebuchet MS"/>
      <family val="2"/>
    </font>
    <font>
      <b/>
      <sz val="14.5"/>
      <color rgb="FFFFFFFF"/>
      <name val="Ideal Sans Semibold"/>
      <family val="3"/>
    </font>
    <font>
      <sz val="13"/>
      <color rgb="FF001F45"/>
      <name val="Ideal Sans Book"/>
      <family val="3"/>
    </font>
    <font>
      <sz val="11"/>
      <color theme="1"/>
      <name val="Trebuchet MS"/>
      <family val="2"/>
    </font>
    <font>
      <sz val="10"/>
      <color theme="1"/>
      <name val="Calibri"/>
      <family val="2"/>
      <scheme val="minor"/>
    </font>
    <font>
      <b/>
      <sz val="10"/>
      <color rgb="FFFFFFFF"/>
      <name val="Ideal Sans Semibold"/>
      <family val="3"/>
    </font>
    <font>
      <sz val="10"/>
      <color rgb="FF001F45"/>
      <name val="Ideal Sans Book"/>
      <family val="3"/>
    </font>
    <font>
      <b/>
      <sz val="10"/>
      <color rgb="FF001F45"/>
      <name val="Ideal Sans Semibold"/>
      <family val="3"/>
    </font>
    <font>
      <sz val="10"/>
      <color theme="1"/>
      <name val="Times New Roman"/>
      <family val="1"/>
    </font>
    <font>
      <b/>
      <sz val="14"/>
      <color rgb="FF196EF7"/>
      <name val="Trebuchet MS"/>
      <family val="2"/>
    </font>
    <font>
      <u/>
      <sz val="11"/>
      <color theme="10"/>
      <name val="Calibri"/>
      <family val="2"/>
      <scheme val="minor"/>
    </font>
    <font>
      <u/>
      <sz val="10"/>
      <color theme="10"/>
      <name val="Trebuchet MS"/>
      <family val="2"/>
    </font>
    <font>
      <sz val="10"/>
      <color rgb="FFFFFFFF"/>
      <name val="Trebuchet MS"/>
      <family val="2"/>
    </font>
    <font>
      <b/>
      <sz val="10"/>
      <color rgb="FF196EF7"/>
      <name val="Trebuchet MS"/>
      <family val="2"/>
    </font>
    <font>
      <sz val="11"/>
      <color rgb="FFFF0000"/>
      <name val="Calibri"/>
      <family val="2"/>
      <scheme val="minor"/>
    </font>
    <font>
      <sz val="10"/>
      <color rgb="FF000000"/>
      <name val="Trebuchet MS"/>
    </font>
    <font>
      <sz val="10"/>
      <color theme="4" tint="-0.499984740745262"/>
      <name val="Trebuchet MS"/>
      <family val="2"/>
    </font>
    <font>
      <b/>
      <sz val="18"/>
      <color rgb="FF196EF7"/>
      <name val="Trebuchet MS"/>
    </font>
    <font>
      <sz val="10"/>
      <name val="Ideal Sans Book"/>
      <family val="3"/>
    </font>
    <font>
      <b/>
      <sz val="18"/>
      <color rgb="FF196EF7"/>
      <name val="Trebuchet MS"/>
      <family val="2"/>
    </font>
  </fonts>
  <fills count="4">
    <fill>
      <patternFill patternType="none"/>
    </fill>
    <fill>
      <patternFill patternType="gray125"/>
    </fill>
    <fill>
      <patternFill patternType="solid">
        <fgColor rgb="FF196EF7"/>
        <bgColor indexed="64"/>
      </patternFill>
    </fill>
    <fill>
      <patternFill patternType="solid">
        <fgColor theme="0"/>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rgb="FFFFFFFF"/>
      </right>
      <top style="medium">
        <color rgb="FF196EF7"/>
      </top>
      <bottom/>
      <diagonal/>
    </border>
    <border>
      <left/>
      <right style="medium">
        <color rgb="FFFFFFFF"/>
      </right>
      <top/>
      <bottom/>
      <diagonal/>
    </border>
    <border>
      <left style="medium">
        <color rgb="FF196EF7"/>
      </left>
      <right style="medium">
        <color rgb="FF196EF7"/>
      </right>
      <top/>
      <bottom style="medium">
        <color rgb="FF196EF7"/>
      </bottom>
      <diagonal/>
    </border>
    <border>
      <left style="medium">
        <color rgb="FF196EF7"/>
      </left>
      <right style="medium">
        <color rgb="FF196EF7"/>
      </right>
      <top/>
      <bottom/>
      <diagonal/>
    </border>
    <border>
      <left/>
      <right style="medium">
        <color rgb="FF196EF7"/>
      </right>
      <top/>
      <bottom style="medium">
        <color rgb="FF196EF7"/>
      </bottom>
      <diagonal/>
    </border>
    <border>
      <left style="medium">
        <color rgb="FF196EF7"/>
      </left>
      <right/>
      <top style="medium">
        <color rgb="FF196EF7"/>
      </top>
      <bottom style="medium">
        <color rgb="FF196EF7"/>
      </bottom>
      <diagonal/>
    </border>
    <border>
      <left/>
      <right style="medium">
        <color rgb="FF196EF7"/>
      </right>
      <top style="medium">
        <color rgb="FF196EF7"/>
      </top>
      <bottom style="medium">
        <color rgb="FF196EF7"/>
      </bottom>
      <diagonal/>
    </border>
    <border>
      <left/>
      <right style="medium">
        <color rgb="FF196EF7"/>
      </right>
      <top/>
      <bottom/>
      <diagonal/>
    </border>
    <border>
      <left style="medium">
        <color rgb="FF196EF7"/>
      </left>
      <right style="medium">
        <color rgb="FF196EF7"/>
      </right>
      <top style="medium">
        <color rgb="FF196EF7"/>
      </top>
      <bottom/>
      <diagonal/>
    </border>
    <border>
      <left style="medium">
        <color rgb="FFFFFFFF"/>
      </left>
      <right/>
      <top/>
      <bottom/>
      <diagonal/>
    </border>
    <border>
      <left style="medium">
        <color rgb="FF196EF7"/>
      </left>
      <right/>
      <top/>
      <bottom style="medium">
        <color rgb="FF196EF7"/>
      </bottom>
      <diagonal/>
    </border>
    <border>
      <left/>
      <right/>
      <top/>
      <bottom style="medium">
        <color rgb="FF196EF7"/>
      </bottom>
      <diagonal/>
    </border>
    <border>
      <left/>
      <right/>
      <top style="medium">
        <color rgb="FF196EF7"/>
      </top>
      <bottom style="medium">
        <color rgb="FF196EF7"/>
      </bottom>
      <diagonal/>
    </border>
    <border>
      <left style="medium">
        <color rgb="FF196EF7"/>
      </left>
      <right/>
      <top/>
      <bottom/>
      <diagonal/>
    </border>
    <border>
      <left style="thin">
        <color rgb="FF196EF7"/>
      </left>
      <right style="thin">
        <color rgb="FF196EF7"/>
      </right>
      <top style="thin">
        <color rgb="FF196EF7"/>
      </top>
      <bottom style="thin">
        <color rgb="FF196EF7"/>
      </bottom>
      <diagonal/>
    </border>
    <border>
      <left/>
      <right style="thin">
        <color rgb="FF196EF7"/>
      </right>
      <top style="thin">
        <color rgb="FF196EF7"/>
      </top>
      <bottom style="thin">
        <color rgb="FF196EF7"/>
      </bottom>
      <diagonal/>
    </border>
    <border>
      <left style="medium">
        <color rgb="FF196EF7"/>
      </left>
      <right style="medium">
        <color rgb="FF196EF7"/>
      </right>
      <top style="medium">
        <color rgb="FF196EF7"/>
      </top>
      <bottom style="medium">
        <color rgb="FF196EF7"/>
      </bottom>
      <diagonal/>
    </border>
    <border>
      <left style="medium">
        <color rgb="FF196EF7"/>
      </left>
      <right/>
      <top style="medium">
        <color rgb="FF196EF7"/>
      </top>
      <bottom/>
      <diagonal/>
    </border>
    <border>
      <left/>
      <right/>
      <top style="medium">
        <color rgb="FF196EF7"/>
      </top>
      <bottom/>
      <diagonal/>
    </border>
    <border>
      <left/>
      <right style="medium">
        <color rgb="FF196EF7"/>
      </right>
      <top style="medium">
        <color rgb="FF196EF7"/>
      </top>
      <bottom/>
      <diagonal/>
    </border>
    <border>
      <left/>
      <right/>
      <top/>
      <bottom style="thin">
        <color rgb="FF196EF7"/>
      </bottom>
      <diagonal/>
    </border>
    <border>
      <left style="thin">
        <color rgb="FF196EF7"/>
      </left>
      <right style="thin">
        <color rgb="FF196EF7"/>
      </right>
      <top style="thin">
        <color rgb="FF196EF7"/>
      </top>
      <bottom/>
      <diagonal/>
    </border>
    <border>
      <left style="thin">
        <color rgb="FF196EF7"/>
      </left>
      <right/>
      <top style="thin">
        <color rgb="FF196EF7"/>
      </top>
      <bottom/>
      <diagonal/>
    </border>
    <border>
      <left style="thin">
        <color theme="0"/>
      </left>
      <right/>
      <top/>
      <bottom style="thin">
        <color rgb="FF196EF7"/>
      </bottom>
      <diagonal/>
    </border>
    <border>
      <left/>
      <right style="medium">
        <color rgb="FFFFFFFF"/>
      </right>
      <top/>
      <bottom style="thin">
        <color rgb="FF196EF7"/>
      </bottom>
      <diagonal/>
    </border>
    <border>
      <left style="medium">
        <color theme="0"/>
      </left>
      <right style="medium">
        <color theme="0"/>
      </right>
      <top style="medium">
        <color theme="0"/>
      </top>
      <bottom style="medium">
        <color theme="0"/>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style="medium">
        <color theme="0"/>
      </right>
      <top/>
      <bottom style="medium">
        <color theme="0"/>
      </bottom>
      <diagonal/>
    </border>
  </borders>
  <cellStyleXfs count="4">
    <xf numFmtId="0" fontId="0" fillId="0" borderId="0"/>
    <xf numFmtId="9" fontId="12" fillId="0" borderId="0" applyFont="0" applyFill="0" applyBorder="0" applyAlignment="0" applyProtection="0"/>
    <xf numFmtId="0" fontId="23" fillId="0" borderId="0" applyNumberFormat="0" applyFill="0" applyBorder="0" applyAlignment="0" applyProtection="0"/>
    <xf numFmtId="43" fontId="12" fillId="0" borderId="0" applyFont="0" applyFill="0" applyBorder="0" applyAlignment="0" applyProtection="0"/>
  </cellStyleXfs>
  <cellXfs count="219">
    <xf numFmtId="0" fontId="0" fillId="0" borderId="0" xfId="0"/>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2" fillId="0" borderId="0" xfId="0" applyFont="1"/>
    <xf numFmtId="0" fontId="1" fillId="0" borderId="6" xfId="0" applyFont="1" applyBorder="1"/>
    <xf numFmtId="0" fontId="1" fillId="0" borderId="7" xfId="0" applyFont="1" applyBorder="1"/>
    <xf numFmtId="0" fontId="1" fillId="0" borderId="8" xfId="0" applyFont="1" applyBorder="1"/>
    <xf numFmtId="0" fontId="3" fillId="0" borderId="0" xfId="0" applyFont="1"/>
    <xf numFmtId="0" fontId="1" fillId="2" borderId="0" xfId="0" applyFont="1" applyFill="1"/>
    <xf numFmtId="0" fontId="0" fillId="2" borderId="0" xfId="0" applyFill="1"/>
    <xf numFmtId="0" fontId="5" fillId="0" borderId="0" xfId="0" applyFont="1"/>
    <xf numFmtId="0" fontId="4" fillId="0" borderId="0" xfId="0" applyFont="1" applyAlignment="1">
      <alignment horizontal="center" vertical="center"/>
    </xf>
    <xf numFmtId="0" fontId="5" fillId="2" borderId="0" xfId="0" applyFont="1" applyFill="1"/>
    <xf numFmtId="0" fontId="1" fillId="2" borderId="10" xfId="0" applyFont="1" applyFill="1" applyBorder="1" applyAlignment="1">
      <alignment vertical="center" wrapText="1"/>
    </xf>
    <xf numFmtId="0" fontId="7" fillId="2" borderId="10" xfId="0" applyFont="1" applyFill="1" applyBorder="1" applyAlignment="1">
      <alignment horizontal="left" vertical="center" wrapText="1" indent="4"/>
    </xf>
    <xf numFmtId="0" fontId="7" fillId="2" borderId="10" xfId="0" applyFont="1" applyFill="1" applyBorder="1" applyAlignment="1">
      <alignment horizontal="left" vertical="center" wrapText="1" indent="3"/>
    </xf>
    <xf numFmtId="0" fontId="7" fillId="2" borderId="10" xfId="0" applyFont="1" applyFill="1" applyBorder="1" applyAlignment="1">
      <alignment horizontal="left" vertical="center" wrapText="1" indent="1"/>
    </xf>
    <xf numFmtId="0" fontId="7" fillId="2" borderId="0" xfId="0" applyFont="1" applyFill="1" applyAlignment="1">
      <alignment horizontal="left" vertical="center" wrapText="1" indent="1"/>
    </xf>
    <xf numFmtId="9" fontId="8" fillId="0" borderId="13" xfId="0" applyNumberFormat="1" applyFont="1" applyBorder="1" applyAlignment="1">
      <alignment vertical="center" wrapText="1"/>
    </xf>
    <xf numFmtId="0" fontId="8" fillId="0" borderId="13" xfId="0" applyFont="1" applyBorder="1" applyAlignment="1">
      <alignment horizontal="left" vertical="center" wrapText="1" indent="1"/>
    </xf>
    <xf numFmtId="0" fontId="8" fillId="0" borderId="11" xfId="0" applyFont="1" applyBorder="1" applyAlignment="1">
      <alignment horizontal="center" vertical="center" wrapText="1"/>
    </xf>
    <xf numFmtId="0" fontId="8" fillId="0" borderId="11" xfId="0" applyFont="1" applyBorder="1" applyAlignment="1">
      <alignment vertical="center" wrapText="1"/>
    </xf>
    <xf numFmtId="0" fontId="7" fillId="2" borderId="10" xfId="0" applyFont="1" applyFill="1" applyBorder="1" applyAlignment="1">
      <alignment horizontal="center" vertical="center" wrapText="1"/>
    </xf>
    <xf numFmtId="0" fontId="7" fillId="2" borderId="10" xfId="0" applyFont="1" applyFill="1" applyBorder="1" applyAlignment="1">
      <alignment horizontal="left" vertical="center" wrapText="1" indent="2"/>
    </xf>
    <xf numFmtId="0" fontId="7" fillId="2" borderId="0" xfId="0" applyFont="1" applyFill="1" applyAlignment="1">
      <alignment horizontal="left" vertical="center" wrapText="1" indent="2"/>
    </xf>
    <xf numFmtId="0" fontId="10" fillId="0" borderId="13" xfId="0" applyFont="1" applyBorder="1" applyAlignment="1">
      <alignment horizontal="center" vertical="center" wrapText="1"/>
    </xf>
    <xf numFmtId="0" fontId="8" fillId="0" borderId="13" xfId="0" applyFont="1" applyBorder="1" applyAlignment="1">
      <alignment horizontal="center" vertical="center" wrapText="1"/>
    </xf>
    <xf numFmtId="9" fontId="8" fillId="0" borderId="13"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3" fontId="8" fillId="0" borderId="13" xfId="0" applyNumberFormat="1" applyFont="1" applyBorder="1" applyAlignment="1">
      <alignment horizontal="center" vertical="center" wrapText="1"/>
    </xf>
    <xf numFmtId="3" fontId="10" fillId="0" borderId="13" xfId="0" applyNumberFormat="1" applyFont="1" applyBorder="1" applyAlignment="1">
      <alignment horizontal="center" vertical="center" wrapText="1"/>
    </xf>
    <xf numFmtId="9" fontId="8" fillId="0" borderId="13" xfId="1" applyFont="1" applyBorder="1" applyAlignment="1">
      <alignment horizontal="center" vertical="center" wrapText="1"/>
    </xf>
    <xf numFmtId="0" fontId="10" fillId="0" borderId="13" xfId="0" applyFont="1" applyBorder="1" applyAlignment="1">
      <alignment horizontal="left" vertical="center" wrapText="1" indent="1"/>
    </xf>
    <xf numFmtId="0" fontId="10" fillId="0" borderId="16" xfId="0" applyFont="1" applyBorder="1" applyAlignment="1">
      <alignment horizontal="left" vertical="center" wrapText="1" indent="1"/>
    </xf>
    <xf numFmtId="0" fontId="14" fillId="2" borderId="10" xfId="0" applyFont="1" applyFill="1" applyBorder="1" applyAlignment="1">
      <alignment horizontal="left" vertical="center" wrapText="1" indent="10"/>
    </xf>
    <xf numFmtId="0" fontId="14" fillId="2" borderId="10" xfId="0" applyFont="1" applyFill="1" applyBorder="1" applyAlignment="1">
      <alignment horizontal="left" vertical="center" wrapText="1" indent="4"/>
    </xf>
    <xf numFmtId="0" fontId="14" fillId="2" borderId="10" xfId="0" applyFont="1" applyFill="1" applyBorder="1" applyAlignment="1">
      <alignment horizontal="left" vertical="center" wrapText="1" indent="3"/>
    </xf>
    <xf numFmtId="0" fontId="14" fillId="2" borderId="0" xfId="0" applyFont="1" applyFill="1" applyAlignment="1">
      <alignment horizontal="left" vertical="center" wrapText="1" indent="5"/>
    </xf>
    <xf numFmtId="0" fontId="15" fillId="0" borderId="0" xfId="0" applyFont="1" applyAlignment="1">
      <alignment vertical="center" wrapText="1"/>
    </xf>
    <xf numFmtId="9" fontId="15" fillId="0" borderId="0" xfId="0" applyNumberFormat="1" applyFont="1" applyAlignment="1">
      <alignment vertical="center" wrapText="1"/>
    </xf>
    <xf numFmtId="0" fontId="16" fillId="0" borderId="0" xfId="0" applyFont="1"/>
    <xf numFmtId="0" fontId="17" fillId="2" borderId="0" xfId="0" applyFont="1" applyFill="1"/>
    <xf numFmtId="0" fontId="17" fillId="0" borderId="0" xfId="0" applyFont="1"/>
    <xf numFmtId="0" fontId="18" fillId="2" borderId="10" xfId="0" applyFont="1" applyFill="1" applyBorder="1" applyAlignment="1">
      <alignment horizontal="left" vertical="center" wrapText="1" indent="10"/>
    </xf>
    <xf numFmtId="0" fontId="18" fillId="2" borderId="10" xfId="0" applyFont="1" applyFill="1" applyBorder="1" applyAlignment="1">
      <alignment horizontal="left" vertical="center" wrapText="1" indent="4"/>
    </xf>
    <xf numFmtId="0" fontId="18" fillId="2" borderId="10" xfId="0" applyFont="1" applyFill="1" applyBorder="1" applyAlignment="1">
      <alignment horizontal="left" vertical="center" wrapText="1" indent="3"/>
    </xf>
    <xf numFmtId="0" fontId="18" fillId="2" borderId="0" xfId="0" applyFont="1" applyFill="1" applyAlignment="1">
      <alignment horizontal="left" vertical="center" wrapText="1" indent="5"/>
    </xf>
    <xf numFmtId="0" fontId="19" fillId="0" borderId="11" xfId="0" applyFont="1" applyBorder="1" applyAlignment="1">
      <alignment vertical="center" wrapText="1"/>
    </xf>
    <xf numFmtId="0" fontId="18" fillId="2" borderId="9" xfId="0" applyFont="1" applyFill="1" applyBorder="1" applyAlignment="1">
      <alignment horizontal="left" vertical="center" wrapText="1" indent="3"/>
    </xf>
    <xf numFmtId="0" fontId="20" fillId="0" borderId="11" xfId="0" applyFont="1" applyBorder="1" applyAlignment="1">
      <alignment vertical="center" wrapText="1"/>
    </xf>
    <xf numFmtId="0" fontId="18" fillId="2" borderId="10" xfId="0" applyFont="1" applyFill="1" applyBorder="1" applyAlignment="1">
      <alignment horizontal="left" vertical="center" wrapText="1" indent="1"/>
    </xf>
    <xf numFmtId="0" fontId="18" fillId="2" borderId="0" xfId="0" applyFont="1" applyFill="1" applyAlignment="1">
      <alignment horizontal="left" vertical="center" wrapText="1" indent="1"/>
    </xf>
    <xf numFmtId="0" fontId="19" fillId="0" borderId="11" xfId="0" applyFont="1" applyBorder="1" applyAlignment="1">
      <alignment horizontal="left" vertical="center" wrapText="1" indent="1"/>
    </xf>
    <xf numFmtId="0" fontId="19" fillId="0" borderId="13" xfId="0" applyFont="1" applyBorder="1" applyAlignment="1">
      <alignment horizontal="center" vertical="center" wrapText="1"/>
    </xf>
    <xf numFmtId="9" fontId="19" fillId="0" borderId="13" xfId="0" applyNumberFormat="1" applyFont="1" applyBorder="1" applyAlignment="1">
      <alignment horizontal="center" vertical="center" wrapText="1"/>
    </xf>
    <xf numFmtId="0" fontId="17" fillId="0" borderId="0" xfId="0" applyFont="1" applyAlignment="1">
      <alignment horizontal="center"/>
    </xf>
    <xf numFmtId="0" fontId="18" fillId="2" borderId="10" xfId="0" applyFont="1" applyFill="1" applyBorder="1" applyAlignment="1">
      <alignment horizontal="center" vertical="center" wrapText="1"/>
    </xf>
    <xf numFmtId="0" fontId="18" fillId="2" borderId="0" xfId="0" applyFont="1" applyFill="1" applyAlignment="1">
      <alignment horizontal="center" vertical="center" wrapText="1"/>
    </xf>
    <xf numFmtId="0" fontId="20" fillId="0" borderId="13" xfId="0" applyFont="1" applyBorder="1" applyAlignment="1">
      <alignment horizontal="center" vertical="center" wrapText="1"/>
    </xf>
    <xf numFmtId="9" fontId="20" fillId="0" borderId="13" xfId="0" applyNumberFormat="1" applyFont="1" applyBorder="1" applyAlignment="1">
      <alignment horizontal="center" vertical="center" wrapText="1"/>
    </xf>
    <xf numFmtId="0" fontId="21" fillId="0" borderId="13" xfId="0" applyFont="1" applyBorder="1" applyAlignment="1">
      <alignment horizontal="center" vertical="center" wrapText="1"/>
    </xf>
    <xf numFmtId="3" fontId="19" fillId="0" borderId="13" xfId="0" applyNumberFormat="1" applyFont="1" applyBorder="1" applyAlignment="1">
      <alignment horizontal="center" vertical="center" wrapText="1"/>
    </xf>
    <xf numFmtId="0" fontId="7" fillId="2" borderId="9" xfId="0" applyFont="1" applyFill="1" applyBorder="1" applyAlignment="1">
      <alignment horizontal="left" vertical="center" wrapText="1" indent="3"/>
    </xf>
    <xf numFmtId="0" fontId="7" fillId="2" borderId="0" xfId="0" applyFont="1" applyFill="1" applyAlignment="1">
      <alignment horizontal="left" vertical="center" wrapText="1" indent="5"/>
    </xf>
    <xf numFmtId="0" fontId="1" fillId="0" borderId="13" xfId="0" applyFont="1" applyBorder="1" applyAlignment="1">
      <alignment vertical="center" wrapText="1"/>
    </xf>
    <xf numFmtId="0" fontId="7" fillId="2" borderId="9" xfId="0" applyFont="1" applyFill="1" applyBorder="1" applyAlignment="1">
      <alignment horizontal="left" vertical="center" wrapText="1" indent="1"/>
    </xf>
    <xf numFmtId="0" fontId="22" fillId="0" borderId="0" xfId="0" applyFont="1"/>
    <xf numFmtId="0" fontId="7" fillId="2" borderId="18" xfId="0" applyFont="1" applyFill="1" applyBorder="1" applyAlignment="1">
      <alignment horizontal="center" vertical="center" wrapText="1"/>
    </xf>
    <xf numFmtId="0" fontId="7" fillId="2" borderId="10" xfId="0" applyFont="1" applyFill="1" applyBorder="1" applyAlignment="1">
      <alignment horizontal="left" vertical="center" wrapText="1" indent="10"/>
    </xf>
    <xf numFmtId="0" fontId="8" fillId="0" borderId="11" xfId="0" applyFont="1" applyBorder="1" applyAlignment="1">
      <alignment horizontal="left" vertical="center" wrapText="1" indent="1"/>
    </xf>
    <xf numFmtId="0" fontId="8" fillId="0" borderId="0" xfId="0" applyFont="1" applyAlignment="1">
      <alignment vertical="center" wrapText="1"/>
    </xf>
    <xf numFmtId="0" fontId="26" fillId="0" borderId="11" xfId="0" applyFont="1" applyBorder="1" applyAlignment="1">
      <alignment horizontal="left" vertical="center" wrapText="1" indent="1"/>
    </xf>
    <xf numFmtId="3" fontId="26" fillId="0" borderId="13" xfId="0" applyNumberFormat="1" applyFont="1" applyBorder="1" applyAlignment="1">
      <alignment horizontal="center" vertical="center" wrapText="1"/>
    </xf>
    <xf numFmtId="0" fontId="8" fillId="0" borderId="0" xfId="0" applyFont="1" applyAlignment="1">
      <alignment horizontal="left" vertical="center" wrapText="1" indent="1"/>
    </xf>
    <xf numFmtId="3" fontId="8" fillId="0" borderId="0" xfId="0" applyNumberFormat="1" applyFont="1" applyAlignment="1">
      <alignment horizontal="center" vertical="center" wrapText="1"/>
    </xf>
    <xf numFmtId="0" fontId="13" fillId="0" borderId="25" xfId="0" applyFont="1" applyBorder="1" applyAlignment="1">
      <alignment horizontal="left" vertical="center" wrapText="1" indent="1"/>
    </xf>
    <xf numFmtId="3" fontId="13" fillId="0" borderId="15" xfId="0" applyNumberFormat="1" applyFont="1" applyBorder="1" applyAlignment="1">
      <alignment horizontal="center" vertical="center" wrapText="1"/>
    </xf>
    <xf numFmtId="0" fontId="1" fillId="0" borderId="0" xfId="0" applyFont="1" applyAlignment="1">
      <alignment horizontal="left"/>
    </xf>
    <xf numFmtId="0" fontId="22" fillId="0" borderId="0" xfId="0" applyFont="1" applyAlignment="1">
      <alignment horizontal="left"/>
    </xf>
    <xf numFmtId="0" fontId="24" fillId="0" borderId="0" xfId="2" applyFont="1" applyBorder="1" applyAlignment="1">
      <alignment horizontal="left" vertical="center" wrapText="1" indent="1"/>
    </xf>
    <xf numFmtId="0" fontId="7" fillId="2" borderId="34" xfId="0" applyFont="1" applyFill="1" applyBorder="1" applyAlignment="1">
      <alignment horizontal="left" vertical="center" wrapText="1" indent="1"/>
    </xf>
    <xf numFmtId="0" fontId="8" fillId="0" borderId="11" xfId="0" applyFont="1" applyBorder="1" applyAlignment="1">
      <alignment horizontal="left" vertical="top" wrapText="1" indent="1"/>
    </xf>
    <xf numFmtId="0" fontId="8" fillId="0" borderId="0" xfId="0" applyFont="1" applyAlignment="1">
      <alignment horizontal="center" vertical="center" wrapText="1"/>
    </xf>
    <xf numFmtId="165" fontId="8" fillId="0" borderId="13" xfId="3" applyNumberFormat="1" applyFont="1" applyBorder="1" applyAlignment="1">
      <alignment vertical="center" wrapText="1"/>
    </xf>
    <xf numFmtId="9" fontId="8" fillId="0" borderId="13" xfId="1" applyFont="1" applyBorder="1" applyAlignment="1">
      <alignment vertical="center" wrapText="1"/>
    </xf>
    <xf numFmtId="165" fontId="8" fillId="0" borderId="13" xfId="0" applyNumberFormat="1" applyFont="1" applyBorder="1" applyAlignment="1">
      <alignment vertical="center" wrapText="1"/>
    </xf>
    <xf numFmtId="164" fontId="8" fillId="0" borderId="13" xfId="3" applyNumberFormat="1" applyFont="1" applyBorder="1" applyAlignment="1">
      <alignment horizontal="center" vertical="center" wrapText="1"/>
    </xf>
    <xf numFmtId="165" fontId="8" fillId="0" borderId="13" xfId="3" applyNumberFormat="1" applyFont="1" applyBorder="1" applyAlignment="1">
      <alignment horizontal="center" vertical="center" wrapText="1"/>
    </xf>
    <xf numFmtId="9" fontId="8" fillId="0" borderId="13" xfId="1" applyFont="1" applyBorder="1" applyAlignment="1">
      <alignment horizontal="right" wrapText="1"/>
    </xf>
    <xf numFmtId="1" fontId="8" fillId="0" borderId="13" xfId="0" applyNumberFormat="1" applyFont="1" applyBorder="1" applyAlignment="1">
      <alignment horizontal="center" vertical="center" wrapText="1"/>
    </xf>
    <xf numFmtId="0" fontId="13" fillId="0" borderId="0" xfId="0" applyFont="1"/>
    <xf numFmtId="9" fontId="17" fillId="0" borderId="0" xfId="1" applyFont="1"/>
    <xf numFmtId="4" fontId="8" fillId="0" borderId="13" xfId="0" applyNumberFormat="1" applyFont="1" applyBorder="1" applyAlignment="1">
      <alignment horizontal="center" vertical="center" wrapText="1"/>
    </xf>
    <xf numFmtId="9" fontId="8" fillId="0" borderId="13" xfId="1" applyFont="1" applyBorder="1" applyAlignment="1">
      <alignment horizontal="right" vertical="center" wrapText="1"/>
    </xf>
    <xf numFmtId="0" fontId="27" fillId="0" borderId="0" xfId="0" applyFont="1"/>
    <xf numFmtId="3" fontId="16" fillId="0" borderId="0" xfId="0" applyNumberFormat="1" applyFont="1"/>
    <xf numFmtId="3" fontId="8" fillId="0" borderId="13" xfId="0" applyNumberFormat="1" applyFont="1" applyBorder="1" applyAlignment="1">
      <alignment horizontal="right" vertical="center" wrapText="1"/>
    </xf>
    <xf numFmtId="0" fontId="8" fillId="0" borderId="11" xfId="0" quotePrefix="1" applyFont="1" applyBorder="1" applyAlignment="1">
      <alignment horizontal="left" vertical="center" wrapText="1" indent="1"/>
    </xf>
    <xf numFmtId="9" fontId="0" fillId="0" borderId="0" xfId="1" applyFont="1"/>
    <xf numFmtId="1" fontId="10" fillId="0" borderId="13" xfId="0" applyNumberFormat="1" applyFont="1" applyBorder="1" applyAlignment="1">
      <alignment horizontal="center" vertical="center" wrapText="1"/>
    </xf>
    <xf numFmtId="9" fontId="8" fillId="0" borderId="13" xfId="1" applyFont="1" applyFill="1" applyBorder="1" applyAlignment="1">
      <alignment vertical="center" wrapText="1"/>
    </xf>
    <xf numFmtId="1" fontId="19" fillId="0" borderId="13" xfId="0" applyNumberFormat="1" applyFont="1" applyBorder="1" applyAlignment="1">
      <alignment horizontal="center" vertical="center" wrapText="1"/>
    </xf>
    <xf numFmtId="0" fontId="29" fillId="0" borderId="13" xfId="0" applyFont="1" applyBorder="1" applyAlignment="1">
      <alignment horizontal="center" vertical="center" wrapText="1"/>
    </xf>
    <xf numFmtId="3" fontId="29" fillId="0" borderId="13" xfId="0" applyNumberFormat="1" applyFont="1" applyBorder="1" applyAlignment="1">
      <alignment horizontal="center" vertical="center" wrapText="1"/>
    </xf>
    <xf numFmtId="1" fontId="29" fillId="0" borderId="13" xfId="0" applyNumberFormat="1" applyFont="1" applyBorder="1" applyAlignment="1">
      <alignment horizontal="center" vertical="center" wrapText="1"/>
    </xf>
    <xf numFmtId="1" fontId="1" fillId="0" borderId="13" xfId="0" applyNumberFormat="1" applyFont="1" applyBorder="1" applyAlignment="1">
      <alignment horizontal="center" vertical="center" wrapText="1"/>
    </xf>
    <xf numFmtId="0" fontId="1" fillId="0" borderId="13" xfId="0" applyFont="1" applyBorder="1" applyAlignment="1">
      <alignment horizontal="center" vertical="center" wrapText="1"/>
    </xf>
    <xf numFmtId="3" fontId="1" fillId="0" borderId="13" xfId="0" applyNumberFormat="1" applyFont="1" applyBorder="1" applyAlignment="1">
      <alignment horizontal="center" vertical="center" wrapText="1"/>
    </xf>
    <xf numFmtId="2" fontId="8" fillId="0" borderId="13" xfId="0" applyNumberFormat="1" applyFont="1" applyBorder="1" applyAlignment="1">
      <alignment horizontal="center" vertical="center" wrapText="1"/>
    </xf>
    <xf numFmtId="2" fontId="29" fillId="0" borderId="13" xfId="0" applyNumberFormat="1" applyFont="1" applyBorder="1" applyAlignment="1">
      <alignment horizontal="center" vertical="center" wrapText="1"/>
    </xf>
    <xf numFmtId="1" fontId="20" fillId="0" borderId="13" xfId="0" applyNumberFormat="1" applyFont="1" applyBorder="1" applyAlignment="1">
      <alignment horizontal="center" vertical="center" wrapText="1"/>
    </xf>
    <xf numFmtId="1" fontId="2" fillId="3" borderId="13" xfId="0" applyNumberFormat="1" applyFont="1" applyFill="1" applyBorder="1" applyAlignment="1">
      <alignment horizontal="center" vertical="center" wrapText="1"/>
    </xf>
    <xf numFmtId="9" fontId="10" fillId="3" borderId="13" xfId="0" applyNumberFormat="1" applyFont="1" applyFill="1" applyBorder="1" applyAlignment="1">
      <alignment horizontal="center" vertical="center" wrapText="1"/>
    </xf>
    <xf numFmtId="1" fontId="0" fillId="0" borderId="0" xfId="0" applyNumberFormat="1"/>
    <xf numFmtId="3" fontId="0" fillId="0" borderId="0" xfId="0" applyNumberFormat="1"/>
    <xf numFmtId="0" fontId="17" fillId="0" borderId="0" xfId="0" applyFont="1" applyFill="1"/>
    <xf numFmtId="0" fontId="7" fillId="2" borderId="10" xfId="0" applyFont="1" applyFill="1" applyBorder="1" applyAlignment="1">
      <alignment horizontal="center" vertical="center" wrapText="1"/>
    </xf>
    <xf numFmtId="3" fontId="2" fillId="0" borderId="13" xfId="0" applyNumberFormat="1" applyFont="1" applyBorder="1" applyAlignment="1">
      <alignment horizontal="center" vertical="center" wrapText="1"/>
    </xf>
    <xf numFmtId="0" fontId="10" fillId="0" borderId="0" xfId="0" applyFont="1" applyBorder="1" applyAlignment="1">
      <alignment horizontal="left" vertical="center" wrapText="1" indent="1"/>
    </xf>
    <xf numFmtId="3" fontId="10" fillId="0" borderId="0" xfId="0" applyNumberFormat="1" applyFont="1" applyBorder="1" applyAlignment="1">
      <alignment horizontal="center" vertical="center" wrapText="1"/>
    </xf>
    <xf numFmtId="9" fontId="10" fillId="0" borderId="0" xfId="0" applyNumberFormat="1" applyFont="1" applyBorder="1" applyAlignment="1">
      <alignment horizontal="center" vertical="center" wrapText="1"/>
    </xf>
    <xf numFmtId="0" fontId="1" fillId="0" borderId="0" xfId="0" applyFont="1" applyBorder="1"/>
    <xf numFmtId="2" fontId="1" fillId="0" borderId="0" xfId="0" applyNumberFormat="1" applyFont="1" applyBorder="1"/>
    <xf numFmtId="3" fontId="1" fillId="0" borderId="25" xfId="0" applyNumberFormat="1" applyFont="1" applyBorder="1" applyAlignment="1">
      <alignment horizontal="center" vertical="center"/>
    </xf>
    <xf numFmtId="2" fontId="1" fillId="0" borderId="25" xfId="0" applyNumberFormat="1" applyFont="1" applyBorder="1" applyAlignment="1">
      <alignment horizontal="center" vertical="center"/>
    </xf>
    <xf numFmtId="9" fontId="1" fillId="0" borderId="25" xfId="0" applyNumberFormat="1" applyFont="1" applyBorder="1" applyAlignment="1">
      <alignment horizontal="center" vertical="center"/>
    </xf>
    <xf numFmtId="0" fontId="1" fillId="0" borderId="25" xfId="0" applyFont="1" applyBorder="1" applyAlignment="1">
      <alignment horizontal="left" indent="1"/>
    </xf>
    <xf numFmtId="0" fontId="31" fillId="0" borderId="13" xfId="0" applyFont="1" applyBorder="1" applyAlignment="1">
      <alignment horizontal="center" vertical="center" wrapText="1"/>
    </xf>
    <xf numFmtId="0" fontId="7" fillId="2" borderId="18" xfId="0" applyFont="1" applyFill="1" applyBorder="1" applyAlignment="1">
      <alignment vertical="center" wrapText="1"/>
    </xf>
    <xf numFmtId="0" fontId="1" fillId="0" borderId="0" xfId="0" applyFont="1" applyAlignment="1"/>
    <xf numFmtId="0" fontId="0" fillId="0" borderId="0" xfId="0" applyAlignment="1"/>
    <xf numFmtId="0" fontId="30" fillId="0" borderId="0" xfId="0" applyFont="1" applyAlignment="1">
      <alignment horizontal="center" vertical="center"/>
    </xf>
    <xf numFmtId="0" fontId="1" fillId="0" borderId="0" xfId="0" applyFont="1" applyAlignment="1">
      <alignment horizontal="left" wrapText="1"/>
    </xf>
    <xf numFmtId="0" fontId="7" fillId="2" borderId="0" xfId="0" applyFont="1" applyFill="1" applyAlignment="1">
      <alignment horizontal="center" vertical="center" wrapText="1"/>
    </xf>
    <xf numFmtId="0" fontId="7" fillId="2" borderId="10"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13" fillId="0" borderId="0" xfId="0" applyFont="1" applyAlignment="1">
      <alignment horizontal="left" wrapText="1"/>
    </xf>
    <xf numFmtId="0" fontId="32" fillId="0" borderId="0" xfId="0" applyFont="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0" xfId="0" applyAlignment="1">
      <alignment horizontal="center"/>
    </xf>
    <xf numFmtId="3" fontId="10" fillId="0" borderId="17" xfId="0" applyNumberFormat="1" applyFont="1" applyBorder="1" applyAlignment="1">
      <alignment horizontal="center" vertical="center" wrapText="1"/>
    </xf>
    <xf numFmtId="3" fontId="10" fillId="0" borderId="11" xfId="0" applyNumberFormat="1" applyFont="1" applyBorder="1" applyAlignment="1">
      <alignment horizontal="center" vertical="center" wrapText="1"/>
    </xf>
    <xf numFmtId="9" fontId="10" fillId="0" borderId="17" xfId="0" applyNumberFormat="1" applyFont="1" applyBorder="1" applyAlignment="1">
      <alignment horizontal="center" vertical="center" wrapText="1"/>
    </xf>
    <xf numFmtId="9" fontId="10" fillId="0" borderId="11" xfId="0" applyNumberFormat="1" applyFont="1" applyBorder="1" applyAlignment="1">
      <alignment horizontal="center" vertical="center" wrapText="1"/>
    </xf>
    <xf numFmtId="0" fontId="10" fillId="0" borderId="17" xfId="0" applyFont="1" applyBorder="1" applyAlignment="1">
      <alignment horizontal="center" vertical="center" wrapText="1"/>
    </xf>
    <xf numFmtId="0" fontId="10" fillId="0" borderId="11" xfId="0" applyFont="1" applyBorder="1" applyAlignment="1">
      <alignment horizontal="center" vertical="center" wrapText="1"/>
    </xf>
    <xf numFmtId="9" fontId="10" fillId="0" borderId="17" xfId="1" applyFont="1" applyBorder="1" applyAlignment="1">
      <alignment horizontal="center" vertical="center" wrapText="1"/>
    </xf>
    <xf numFmtId="9" fontId="10" fillId="0" borderId="11" xfId="1" applyFont="1" applyBorder="1" applyAlignment="1">
      <alignment horizontal="center" vertical="center" wrapText="1"/>
    </xf>
    <xf numFmtId="0" fontId="10" fillId="0" borderId="14" xfId="0" applyFont="1" applyBorder="1" applyAlignment="1">
      <alignment horizontal="left" vertical="center" wrapText="1" indent="1"/>
    </xf>
    <xf numFmtId="0" fontId="10" fillId="0" borderId="15" xfId="0" applyFont="1" applyBorder="1" applyAlignment="1">
      <alignment horizontal="left" vertical="center" wrapText="1" indent="1"/>
    </xf>
    <xf numFmtId="0" fontId="8" fillId="0" borderId="1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3" fontId="2" fillId="0" borderId="17"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7" fillId="0" borderId="0" xfId="0" applyFont="1" applyAlignment="1">
      <alignment horizontal="left" wrapText="1"/>
    </xf>
    <xf numFmtId="0" fontId="17" fillId="0" borderId="0" xfId="0" applyFont="1" applyAlignment="1"/>
    <xf numFmtId="0" fontId="4" fillId="0" borderId="0" xfId="0" applyFont="1" applyAlignment="1">
      <alignment horizontal="center" vertical="center"/>
    </xf>
    <xf numFmtId="0" fontId="0" fillId="0" borderId="0" xfId="0" applyAlignment="1">
      <alignment horizontal="left"/>
    </xf>
    <xf numFmtId="0" fontId="8" fillId="0" borderId="21" xfId="0" applyFont="1" applyBorder="1" applyAlignment="1">
      <alignment horizontal="center" vertical="center" wrapText="1"/>
    </xf>
    <xf numFmtId="0" fontId="8" fillId="0" borderId="19" xfId="0" applyFont="1" applyBorder="1" applyAlignment="1">
      <alignment horizontal="left" vertical="center" wrapText="1" indent="1"/>
    </xf>
    <xf numFmtId="0" fontId="8" fillId="0" borderId="20" xfId="0" applyFont="1" applyBorder="1" applyAlignment="1">
      <alignment horizontal="left" vertical="center" wrapText="1" indent="1"/>
    </xf>
    <xf numFmtId="0" fontId="8" fillId="0" borderId="13" xfId="0" applyFont="1" applyBorder="1" applyAlignment="1">
      <alignment horizontal="left" vertical="center" wrapText="1" indent="1"/>
    </xf>
    <xf numFmtId="0" fontId="7" fillId="2" borderId="18" xfId="0" applyFont="1" applyFill="1" applyBorder="1" applyAlignment="1">
      <alignment horizontal="center" vertical="center" wrapText="1"/>
    </xf>
    <xf numFmtId="9" fontId="8" fillId="0" borderId="14" xfId="1" applyFont="1" applyBorder="1" applyAlignment="1">
      <alignment horizontal="center" wrapText="1"/>
    </xf>
    <xf numFmtId="9" fontId="8" fillId="0" borderId="21" xfId="1" applyFont="1" applyBorder="1" applyAlignment="1">
      <alignment horizontal="center" wrapText="1"/>
    </xf>
    <xf numFmtId="164" fontId="8" fillId="0" borderId="14" xfId="3" applyNumberFormat="1" applyFont="1" applyBorder="1" applyAlignment="1">
      <alignment horizontal="center" wrapText="1"/>
    </xf>
    <xf numFmtId="164" fontId="8" fillId="0" borderId="21" xfId="3" applyNumberFormat="1" applyFont="1" applyBorder="1" applyAlignment="1">
      <alignment horizontal="center" wrapText="1"/>
    </xf>
    <xf numFmtId="0" fontId="8" fillId="0" borderId="26" xfId="0" applyFont="1" applyBorder="1" applyAlignment="1">
      <alignment horizontal="left" vertical="center" wrapText="1" indent="1"/>
    </xf>
    <xf numFmtId="0" fontId="8" fillId="0" borderId="28" xfId="0" applyFont="1" applyBorder="1" applyAlignment="1">
      <alignment horizontal="left" vertical="center" wrapText="1" indent="1"/>
    </xf>
    <xf numFmtId="0" fontId="8" fillId="0" borderId="27" xfId="0" applyFont="1" applyBorder="1" applyAlignment="1">
      <alignment horizontal="left" vertical="center" wrapText="1" indent="1"/>
    </xf>
    <xf numFmtId="0" fontId="8" fillId="0" borderId="22" xfId="0" applyFont="1" applyBorder="1" applyAlignment="1">
      <alignment horizontal="left" vertical="center" wrapText="1" indent="1"/>
    </xf>
    <xf numFmtId="0" fontId="8" fillId="0" borderId="16" xfId="0" applyFont="1" applyBorder="1" applyAlignment="1">
      <alignment horizontal="left" vertical="center" wrapText="1" indent="1"/>
    </xf>
    <xf numFmtId="0" fontId="8" fillId="0" borderId="0" xfId="0" applyFont="1" applyAlignment="1">
      <alignment horizontal="left" vertical="center" wrapText="1" indent="1"/>
    </xf>
    <xf numFmtId="0" fontId="7" fillId="2" borderId="0" xfId="0" applyFont="1" applyFill="1" applyAlignment="1">
      <alignment horizontal="left" vertical="center" wrapText="1"/>
    </xf>
    <xf numFmtId="0" fontId="7" fillId="2" borderId="10" xfId="0" applyFont="1" applyFill="1" applyBorder="1" applyAlignment="1">
      <alignment horizontal="left" vertical="center" wrapText="1"/>
    </xf>
    <xf numFmtId="0" fontId="1" fillId="0" borderId="23" xfId="0" applyFont="1" applyBorder="1" applyAlignment="1">
      <alignment horizontal="left" vertical="top" wrapText="1" indent="1"/>
    </xf>
    <xf numFmtId="0" fontId="1" fillId="0" borderId="23" xfId="0" applyFont="1" applyBorder="1" applyAlignment="1">
      <alignment horizontal="left" vertical="top" indent="1"/>
    </xf>
    <xf numFmtId="0" fontId="7" fillId="2" borderId="35" xfId="0" applyFont="1" applyFill="1" applyBorder="1" applyAlignment="1">
      <alignment horizontal="left" vertical="center" wrapText="1" indent="1"/>
    </xf>
    <xf numFmtId="0" fontId="7" fillId="2" borderId="36" xfId="0" applyFont="1" applyFill="1" applyBorder="1" applyAlignment="1">
      <alignment horizontal="left" vertical="center" wrapText="1" indent="1"/>
    </xf>
    <xf numFmtId="0" fontId="7" fillId="2" borderId="37" xfId="0" applyFont="1" applyFill="1" applyBorder="1" applyAlignment="1">
      <alignment horizontal="left" vertical="center" wrapText="1" indent="1"/>
    </xf>
    <xf numFmtId="0" fontId="7" fillId="2" borderId="38" xfId="0" applyFont="1" applyFill="1" applyBorder="1" applyAlignment="1">
      <alignment horizontal="left" vertical="center" wrapText="1" indent="1"/>
    </xf>
    <xf numFmtId="0" fontId="7" fillId="2" borderId="39" xfId="0" applyFont="1" applyFill="1" applyBorder="1" applyAlignment="1">
      <alignment horizontal="left" vertical="center" wrapText="1" indent="1"/>
    </xf>
    <xf numFmtId="0" fontId="7" fillId="2" borderId="40" xfId="0" applyFont="1" applyFill="1" applyBorder="1" applyAlignment="1">
      <alignment horizontal="left" vertical="center" wrapText="1" indent="1"/>
    </xf>
    <xf numFmtId="0" fontId="1" fillId="0" borderId="24" xfId="0" applyFont="1" applyBorder="1" applyAlignment="1">
      <alignment horizontal="left" vertical="top" wrapText="1" indent="1"/>
    </xf>
    <xf numFmtId="0" fontId="1" fillId="0" borderId="24" xfId="0" applyFont="1" applyBorder="1" applyAlignment="1">
      <alignment horizontal="left" vertical="top" indent="1"/>
    </xf>
    <xf numFmtId="0" fontId="7" fillId="2" borderId="32" xfId="0" applyFont="1" applyFill="1" applyBorder="1" applyAlignment="1">
      <alignment horizontal="left" vertical="center" wrapText="1" indent="1"/>
    </xf>
    <xf numFmtId="0" fontId="7" fillId="2" borderId="29" xfId="0" applyFont="1" applyFill="1" applyBorder="1" applyAlignment="1">
      <alignment horizontal="left" vertical="center" wrapText="1" indent="1"/>
    </xf>
    <xf numFmtId="0" fontId="7" fillId="2" borderId="33" xfId="0" applyFont="1" applyFill="1" applyBorder="1" applyAlignment="1">
      <alignment horizontal="left" vertical="center" wrapText="1" indent="1"/>
    </xf>
    <xf numFmtId="0" fontId="7" fillId="2" borderId="18" xfId="0" applyFont="1" applyFill="1" applyBorder="1" applyAlignment="1">
      <alignment horizontal="left" vertical="center" wrapText="1" indent="1"/>
    </xf>
    <xf numFmtId="0" fontId="7" fillId="2" borderId="0" xfId="0" applyFont="1" applyFill="1" applyAlignment="1">
      <alignment horizontal="left" vertical="center" wrapText="1" indent="1"/>
    </xf>
    <xf numFmtId="0" fontId="7" fillId="2" borderId="30" xfId="0" applyFont="1" applyFill="1" applyBorder="1" applyAlignment="1">
      <alignment horizontal="left" vertical="center" wrapText="1" indent="1"/>
    </xf>
    <xf numFmtId="0" fontId="7" fillId="2" borderId="31" xfId="0" applyFont="1" applyFill="1" applyBorder="1" applyAlignment="1">
      <alignment horizontal="left" vertical="center" wrapText="1" indent="1"/>
    </xf>
    <xf numFmtId="49" fontId="1" fillId="0" borderId="24" xfId="0" applyNumberFormat="1" applyFont="1" applyBorder="1" applyAlignment="1" applyProtection="1">
      <alignment horizontal="left" vertical="top" wrapText="1" indent="1"/>
      <protection locked="0"/>
    </xf>
    <xf numFmtId="49" fontId="1" fillId="0" borderId="23" xfId="0" applyNumberFormat="1" applyFont="1" applyBorder="1" applyAlignment="1" applyProtection="1">
      <alignment horizontal="left" vertical="top" indent="1"/>
      <protection locked="0"/>
    </xf>
    <xf numFmtId="49" fontId="1" fillId="0" borderId="24" xfId="0" applyNumberFormat="1" applyFont="1" applyBorder="1" applyAlignment="1" applyProtection="1">
      <alignment horizontal="left" vertical="top" indent="1"/>
      <protection locked="0"/>
    </xf>
    <xf numFmtId="0" fontId="24" fillId="0" borderId="19" xfId="2" applyFont="1" applyBorder="1" applyAlignment="1">
      <alignment horizontal="left" vertical="center" wrapText="1" indent="1"/>
    </xf>
    <xf numFmtId="0" fontId="24" fillId="0" borderId="20" xfId="2" applyFont="1" applyBorder="1" applyAlignment="1">
      <alignment horizontal="left" vertical="center" wrapText="1" indent="1"/>
    </xf>
    <xf numFmtId="0" fontId="24" fillId="0" borderId="13" xfId="2" applyFont="1" applyBorder="1" applyAlignment="1">
      <alignment horizontal="left" vertical="center" wrapText="1" indent="1"/>
    </xf>
    <xf numFmtId="0" fontId="1" fillId="0" borderId="0" xfId="0" applyFont="1" applyAlignment="1">
      <alignment horizontal="left"/>
    </xf>
    <xf numFmtId="0" fontId="8" fillId="0" borderId="12" xfId="0" applyFont="1" applyBorder="1" applyAlignment="1">
      <alignment horizontal="left" vertical="top" wrapText="1" indent="1"/>
    </xf>
    <xf numFmtId="0" fontId="8" fillId="0" borderId="11" xfId="0" applyFont="1" applyBorder="1" applyAlignment="1">
      <alignment horizontal="left" vertical="top" wrapText="1" indent="1"/>
    </xf>
    <xf numFmtId="0" fontId="8" fillId="0" borderId="17" xfId="0" applyFont="1" applyBorder="1" applyAlignment="1">
      <alignment horizontal="left" vertical="top" wrapText="1" indent="1"/>
    </xf>
    <xf numFmtId="0" fontId="8" fillId="0" borderId="21" xfId="0" applyFont="1" applyBorder="1" applyAlignment="1">
      <alignment horizontal="left" vertical="center" wrapText="1" indent="1"/>
    </xf>
    <xf numFmtId="0" fontId="8" fillId="0" borderId="15" xfId="0" applyFont="1" applyBorder="1" applyAlignment="1">
      <alignment horizontal="left" vertical="center" wrapText="1" indent="1"/>
    </xf>
    <xf numFmtId="0" fontId="23" fillId="0" borderId="14" xfId="2" applyBorder="1" applyAlignment="1">
      <alignment horizontal="left" vertical="center" wrapText="1" indent="1"/>
    </xf>
    <xf numFmtId="0" fontId="23" fillId="0" borderId="21" xfId="2" applyBorder="1" applyAlignment="1">
      <alignment horizontal="left" vertical="center" wrapText="1" indent="1"/>
    </xf>
    <xf numFmtId="0" fontId="23" fillId="0" borderId="15" xfId="2" applyBorder="1" applyAlignment="1">
      <alignment horizontal="left" vertical="center" wrapText="1" indent="1"/>
    </xf>
    <xf numFmtId="0" fontId="23" fillId="0" borderId="19" xfId="2" applyBorder="1" applyAlignment="1">
      <alignment horizontal="left" vertical="center" wrapText="1" indent="1"/>
    </xf>
    <xf numFmtId="0" fontId="8" fillId="0" borderId="19" xfId="0" applyFont="1" applyBorder="1" applyAlignment="1">
      <alignment horizontal="left" vertical="center" wrapText="1"/>
    </xf>
    <xf numFmtId="0" fontId="8" fillId="0" borderId="13" xfId="0" applyFont="1" applyBorder="1" applyAlignment="1">
      <alignment horizontal="left" vertical="center" wrapText="1"/>
    </xf>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colors>
    <mruColors>
      <color rgb="FF196EF7"/>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22/10/relationships/richValueRel" Target="richData/richValueRel.xml"/><Relationship Id="rId3" Type="http://schemas.openxmlformats.org/officeDocument/2006/relationships/worksheet" Target="worksheets/sheet3.xml"/><Relationship Id="rId21" Type="http://schemas.microsoft.com/office/2017/06/relationships/rdRichValueTypes" Target="richData/rdRichValueTyp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1.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393700</xdr:colOff>
      <xdr:row>12</xdr:row>
      <xdr:rowOff>196850</xdr:rowOff>
    </xdr:from>
    <xdr:to>
      <xdr:col>35</xdr:col>
      <xdr:colOff>561340</xdr:colOff>
      <xdr:row>14</xdr:row>
      <xdr:rowOff>80645</xdr:rowOff>
    </xdr:to>
    <xdr:sp macro="" textlink="">
      <xdr:nvSpPr>
        <xdr:cNvPr id="6" name="Graphic 2145">
          <a:extLst>
            <a:ext uri="{FF2B5EF4-FFF2-40B4-BE49-F238E27FC236}">
              <a16:creationId xmlns:a16="http://schemas.microsoft.com/office/drawing/2014/main" id="{8CB2D5D5-1F3C-E092-01BD-1EE80591BA23}"/>
            </a:ext>
          </a:extLst>
        </xdr:cNvPr>
        <xdr:cNvSpPr>
          <a:spLocks/>
        </xdr:cNvSpPr>
      </xdr:nvSpPr>
      <xdr:spPr>
        <a:xfrm>
          <a:off x="20091400" y="3844925"/>
          <a:ext cx="167640" cy="893445"/>
        </a:xfrm>
        <a:custGeom>
          <a:avLst/>
          <a:gdLst/>
          <a:ahLst/>
          <a:cxnLst/>
          <a:rect l="l" t="t" r="r" b="b"/>
          <a:pathLst>
            <a:path w="167640" h="340995">
              <a:moveTo>
                <a:pt x="0" y="340827"/>
              </a:moveTo>
              <a:lnTo>
                <a:pt x="167220" y="170413"/>
              </a:lnTo>
              <a:lnTo>
                <a:pt x="0" y="0"/>
              </a:lnTo>
            </a:path>
          </a:pathLst>
        </a:custGeom>
        <a:ln w="21297">
          <a:solidFill>
            <a:srgbClr val="001F45"/>
          </a:solidFill>
          <a:prstDash val="solid"/>
        </a:ln>
      </xdr:spPr>
      <xdr:txBody>
        <a:bodyPr wrap="square" lIns="0" tIns="0" rIns="0" bIns="0" rtlCol="0">
          <a:prstTxWarp prst="textNoShape">
            <a:avLst/>
          </a:prstTxWarp>
          <a:noAutofit/>
        </a:bodyPr>
        <a:lstStyle/>
        <a:p>
          <a:endParaRPr/>
        </a:p>
      </xdr:txBody>
    </xdr:sp>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2.xml.rels><?xml version="1.0" encoding="UTF-8" standalone="yes"?>
<Relationships xmlns="http://schemas.openxmlformats.org/package/2006/relationships"><Relationship Id="rId3" Type="http://schemas.openxmlformats.org/officeDocument/2006/relationships/hyperlink" Target="https://www.fca.org.uk/publication/call-for-input/call-for-input-review-retail-conduct-rules.pdf" TargetMode="External"/><Relationship Id="rId2" Type="http://schemas.openxmlformats.org/officeDocument/2006/relationships/hyperlink" Target="https://www.fca.org.uk/publication/guidance-consultation/gc24-5.pdf" TargetMode="External"/><Relationship Id="rId1" Type="http://schemas.openxmlformats.org/officeDocument/2006/relationships/hyperlink" Target="https://www.fca.org.uk/publication/guidance-consultation/gc24-5.pdf" TargetMode="External"/><Relationship Id="rId6" Type="http://schemas.openxmlformats.org/officeDocument/2006/relationships/hyperlink" Target="https://www.psr.org.uk/publications/consultations/cp2411-faster-payments-app-scams-changing-the-maximum-level-of-reimbursement/" TargetMode="External"/><Relationship Id="rId5" Type="http://schemas.openxmlformats.org/officeDocument/2006/relationships/hyperlink" Target="https://www.psr.org.uk/publications/consultations/cp2411-faster-payments-app-scams-changing-the-maximum-level-of-reimbursement/" TargetMode="External"/><Relationship Id="rId4" Type="http://schemas.openxmlformats.org/officeDocument/2006/relationships/hyperlink" Target="https://www.fca.org.uk/publication/call-for-input/call-for-input-review-retail-conduct-rules.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coventrybuildingsociety.co.uk/member/corporate-governance/slavery-and-human-trafficking-statement.html" TargetMode="External"/><Relationship Id="rId3" Type="http://schemas.openxmlformats.org/officeDocument/2006/relationships/hyperlink" Target="https://www.coventrybuildingsociety.co.uk/content/dam/cbs/member/pdfs/esg/sustainability/climate-action-plan-2023-2024.pdf" TargetMode="External"/><Relationship Id="rId7" Type="http://schemas.openxmlformats.org/officeDocument/2006/relationships/hyperlink" Target="https://www.coventrybuildingsociety.co.uk/content/dam/cbs/member/pdfs/esg/corporate-governance/human-rights-policy.pdf" TargetMode="External"/><Relationship Id="rId12" Type="http://schemas.openxmlformats.org/officeDocument/2006/relationships/hyperlink" Target="https://www.coventrybuildingsociety.co.uk/member/corporate-governance.html" TargetMode="External"/><Relationship Id="rId2" Type="http://schemas.openxmlformats.org/officeDocument/2006/relationships/hyperlink" Target="https://www.coventrybuildingsociety.co.uk/content/dam/cbs/member/pdfs/esg/corporate-governance/anti-money-laundering-terrorist-financing-and-facilitation-of-tax-evasion-risk-management-policy.pdf" TargetMode="External"/><Relationship Id="rId1" Type="http://schemas.openxmlformats.org/officeDocument/2006/relationships/hyperlink" Target="https://www.coventrybuildingsociety.co.uk/content/dam/cbs/member/pdfs/esg/corporate-governance/anti-bribery-and-inducements-policy.pdf" TargetMode="External"/><Relationship Id="rId6" Type="http://schemas.openxmlformats.org/officeDocument/2006/relationships/hyperlink" Target="https://www.coventrybuildingsociety.co.uk/content/dam/cbs/member/pdfs/esg/sustainability/gender-pay-gap-report.pdf" TargetMode="External"/><Relationship Id="rId11" Type="http://schemas.openxmlformats.org/officeDocument/2006/relationships/hyperlink" Target="https://www.coventrybuildingsociety.co.uk/member/corporate-governance/Whistleblowing.html" TargetMode="External"/><Relationship Id="rId5" Type="http://schemas.openxmlformats.org/officeDocument/2006/relationships/hyperlink" Target="https://www.coventrybuildingsociety.co.uk/content/dam/cbs/member/pdfs/esg/corporate-governance/Fraud-Risk-Management-Policy.pdf" TargetMode="External"/><Relationship Id="rId10" Type="http://schemas.openxmlformats.org/officeDocument/2006/relationships/hyperlink" Target="https://www.coventrybuildingsociety.co.uk/member/corporate-governance/tax-strategy.html" TargetMode="External"/><Relationship Id="rId4" Type="http://schemas.openxmlformats.org/officeDocument/2006/relationships/hyperlink" Target="https://www.coventrybuildingsociety.co.uk/member/sustainability/environment-policy.html" TargetMode="External"/><Relationship Id="rId9" Type="http://schemas.openxmlformats.org/officeDocument/2006/relationships/hyperlink" Target="https://www.coventrybuildingsociety.co.uk/content/dam/cbs/member/pdfs/esg/corporate-governance/society-remuneration-policy.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401B7-827E-4345-9492-096C1D982FAC}">
  <sheetPr>
    <tabColor rgb="FF0070C0"/>
  </sheetPr>
  <dimension ref="A1:T33"/>
  <sheetViews>
    <sheetView showGridLines="0" tabSelected="1" zoomScaleNormal="100" workbookViewId="0">
      <selection activeCell="F27" sqref="F26:F27"/>
    </sheetView>
  </sheetViews>
  <sheetFormatPr defaultColWidth="8.77734375" defaultRowHeight="14.4"/>
  <cols>
    <col min="1" max="2" width="3" style="1" customWidth="1"/>
    <col min="3" max="18" width="8.77734375" style="1"/>
    <col min="19" max="19" width="3.21875" style="1" customWidth="1"/>
    <col min="20" max="20" width="3" style="1" customWidth="1"/>
    <col min="21" max="16384" width="8.77734375" style="1"/>
  </cols>
  <sheetData>
    <row r="1" spans="1:20">
      <c r="A1" s="12"/>
      <c r="B1" s="12"/>
      <c r="C1" s="12"/>
      <c r="D1" s="12"/>
      <c r="E1" s="12"/>
      <c r="F1" s="12"/>
      <c r="G1" s="12"/>
      <c r="H1" s="12"/>
      <c r="I1" s="12"/>
      <c r="J1" s="12"/>
      <c r="K1" s="12"/>
      <c r="L1" s="12"/>
      <c r="M1" s="12"/>
      <c r="N1" s="12"/>
      <c r="O1" s="12"/>
      <c r="P1" s="12"/>
      <c r="Q1" s="12"/>
      <c r="R1" s="12"/>
      <c r="S1" s="12"/>
      <c r="T1" s="12"/>
    </row>
    <row r="2" spans="1:20">
      <c r="A2" s="12"/>
      <c r="B2" s="2"/>
      <c r="C2" s="3"/>
      <c r="D2" s="3"/>
      <c r="E2" s="3"/>
      <c r="F2" s="3"/>
      <c r="G2" s="3"/>
      <c r="H2" s="3"/>
      <c r="I2" s="3"/>
      <c r="J2" s="3"/>
      <c r="K2" s="3"/>
      <c r="L2" s="3"/>
      <c r="M2" s="3"/>
      <c r="N2" s="3"/>
      <c r="O2" s="3"/>
      <c r="P2" s="3"/>
      <c r="Q2" s="3"/>
      <c r="R2" s="3"/>
      <c r="S2" s="4"/>
      <c r="T2" s="12"/>
    </row>
    <row r="3" spans="1:20">
      <c r="A3" s="12"/>
      <c r="B3" s="5"/>
      <c r="C3" s="133" t="e" vm="1">
        <v>#VALUE!</v>
      </c>
      <c r="D3" s="133"/>
      <c r="E3" s="133"/>
      <c r="S3" s="6"/>
      <c r="T3" s="12"/>
    </row>
    <row r="4" spans="1:20">
      <c r="A4" s="12"/>
      <c r="B4" s="5"/>
      <c r="C4" s="133"/>
      <c r="D4" s="133"/>
      <c r="E4" s="133"/>
      <c r="S4" s="6"/>
      <c r="T4" s="12"/>
    </row>
    <row r="5" spans="1:20">
      <c r="A5" s="12"/>
      <c r="B5" s="5"/>
      <c r="C5" s="133"/>
      <c r="D5" s="133"/>
      <c r="E5" s="133"/>
      <c r="S5" s="6"/>
      <c r="T5" s="12"/>
    </row>
    <row r="6" spans="1:20">
      <c r="A6" s="12"/>
      <c r="B6" s="5"/>
      <c r="S6" s="6"/>
      <c r="T6" s="12"/>
    </row>
    <row r="7" spans="1:20">
      <c r="A7" s="12"/>
      <c r="B7" s="5"/>
      <c r="S7" s="6"/>
      <c r="T7" s="12"/>
    </row>
    <row r="8" spans="1:20">
      <c r="A8" s="12"/>
      <c r="B8" s="5"/>
      <c r="S8" s="6"/>
      <c r="T8" s="12"/>
    </row>
    <row r="9" spans="1:20">
      <c r="A9" s="12"/>
      <c r="B9" s="5"/>
      <c r="C9" s="11" t="s">
        <v>0</v>
      </c>
      <c r="S9" s="6"/>
      <c r="T9" s="12"/>
    </row>
    <row r="10" spans="1:20" ht="14.55" customHeight="1">
      <c r="A10" s="12"/>
      <c r="B10" s="5"/>
      <c r="S10" s="6"/>
      <c r="T10" s="12"/>
    </row>
    <row r="11" spans="1:20" ht="14.55" customHeight="1">
      <c r="A11" s="12"/>
      <c r="B11" s="5"/>
      <c r="C11" s="7" t="s">
        <v>1</v>
      </c>
      <c r="S11" s="6"/>
      <c r="T11" s="12"/>
    </row>
    <row r="12" spans="1:20">
      <c r="A12" s="12"/>
      <c r="B12" s="5"/>
      <c r="C12" s="1" t="s">
        <v>2</v>
      </c>
      <c r="S12" s="6"/>
      <c r="T12" s="12"/>
    </row>
    <row r="13" spans="1:20">
      <c r="A13" s="12"/>
      <c r="B13" s="5"/>
      <c r="C13" s="1" t="s">
        <v>3</v>
      </c>
      <c r="S13" s="6"/>
      <c r="T13" s="12"/>
    </row>
    <row r="14" spans="1:20">
      <c r="A14" s="12"/>
      <c r="B14" s="5"/>
      <c r="S14" s="6"/>
      <c r="T14" s="12"/>
    </row>
    <row r="15" spans="1:20">
      <c r="A15" s="12"/>
      <c r="B15" s="5"/>
      <c r="C15" s="7" t="s">
        <v>4</v>
      </c>
      <c r="S15" s="6"/>
      <c r="T15" s="12"/>
    </row>
    <row r="16" spans="1:20">
      <c r="A16" s="12"/>
      <c r="B16" s="5"/>
      <c r="C16" s="1" t="s">
        <v>5</v>
      </c>
      <c r="S16" s="6"/>
      <c r="T16" s="12"/>
    </row>
    <row r="17" spans="1:20">
      <c r="A17" s="12"/>
      <c r="B17" s="5"/>
      <c r="C17" s="1" t="s">
        <v>6</v>
      </c>
      <c r="S17" s="6"/>
      <c r="T17" s="12"/>
    </row>
    <row r="18" spans="1:20">
      <c r="A18" s="12"/>
      <c r="B18" s="5"/>
      <c r="C18" s="1" t="s">
        <v>7</v>
      </c>
      <c r="S18" s="6"/>
      <c r="T18" s="12"/>
    </row>
    <row r="19" spans="1:20">
      <c r="A19" s="12"/>
      <c r="B19" s="5"/>
      <c r="C19" s="1" t="s">
        <v>8</v>
      </c>
      <c r="S19" s="6"/>
      <c r="T19" s="12"/>
    </row>
    <row r="20" spans="1:20">
      <c r="A20" s="12"/>
      <c r="B20" s="5"/>
      <c r="C20" s="1" t="s">
        <v>9</v>
      </c>
      <c r="S20" s="6"/>
      <c r="T20" s="12"/>
    </row>
    <row r="21" spans="1:20">
      <c r="A21" s="12"/>
      <c r="B21" s="5"/>
      <c r="C21" s="1" t="s">
        <v>10</v>
      </c>
      <c r="S21" s="6"/>
      <c r="T21" s="12"/>
    </row>
    <row r="22" spans="1:20">
      <c r="A22" s="12"/>
      <c r="B22" s="5"/>
      <c r="C22" s="1" t="s">
        <v>11</v>
      </c>
      <c r="S22" s="6"/>
      <c r="T22" s="12"/>
    </row>
    <row r="23" spans="1:20">
      <c r="A23" s="12"/>
      <c r="B23" s="5"/>
      <c r="C23" s="1" t="s">
        <v>12</v>
      </c>
      <c r="S23" s="6"/>
      <c r="T23" s="12"/>
    </row>
    <row r="24" spans="1:20">
      <c r="A24" s="12"/>
      <c r="B24" s="5"/>
      <c r="C24" s="1" t="s">
        <v>13</v>
      </c>
      <c r="S24" s="6"/>
      <c r="T24" s="12"/>
    </row>
    <row r="25" spans="1:20">
      <c r="A25" s="12"/>
      <c r="B25" s="5"/>
      <c r="C25" s="1" t="s">
        <v>14</v>
      </c>
      <c r="S25" s="6"/>
      <c r="T25" s="12"/>
    </row>
    <row r="26" spans="1:20">
      <c r="A26" s="12"/>
      <c r="B26" s="5"/>
      <c r="C26" s="1" t="s">
        <v>15</v>
      </c>
      <c r="S26" s="6"/>
      <c r="T26" s="12"/>
    </row>
    <row r="27" spans="1:20">
      <c r="A27" s="12"/>
      <c r="B27" s="5"/>
      <c r="C27" s="1" t="s">
        <v>16</v>
      </c>
      <c r="S27" s="6"/>
      <c r="T27" s="12"/>
    </row>
    <row r="28" spans="1:20">
      <c r="A28" s="12"/>
      <c r="B28" s="5"/>
      <c r="S28" s="6"/>
      <c r="T28" s="12"/>
    </row>
    <row r="29" spans="1:20">
      <c r="A29" s="12"/>
      <c r="B29" s="5"/>
      <c r="S29" s="6"/>
      <c r="T29" s="12"/>
    </row>
    <row r="30" spans="1:20">
      <c r="A30" s="12"/>
      <c r="B30" s="5"/>
      <c r="S30" s="6"/>
      <c r="T30" s="12"/>
    </row>
    <row r="31" spans="1:20">
      <c r="A31" s="12"/>
      <c r="B31" s="5"/>
      <c r="C31" s="1" t="s">
        <v>17</v>
      </c>
      <c r="S31" s="6"/>
      <c r="T31" s="12"/>
    </row>
    <row r="32" spans="1:20">
      <c r="A32" s="12"/>
      <c r="B32" s="8"/>
      <c r="C32" s="9"/>
      <c r="D32" s="9"/>
      <c r="E32" s="9"/>
      <c r="F32" s="9"/>
      <c r="G32" s="9"/>
      <c r="H32" s="9"/>
      <c r="I32" s="9"/>
      <c r="J32" s="9"/>
      <c r="K32" s="9"/>
      <c r="L32" s="9"/>
      <c r="M32" s="9"/>
      <c r="N32" s="9"/>
      <c r="O32" s="9"/>
      <c r="P32" s="9"/>
      <c r="Q32" s="9"/>
      <c r="R32" s="9"/>
      <c r="S32" s="10"/>
      <c r="T32" s="12"/>
    </row>
    <row r="33" spans="1:20">
      <c r="A33" s="12"/>
      <c r="B33" s="12"/>
      <c r="C33" s="12"/>
      <c r="D33" s="12"/>
      <c r="E33" s="12"/>
      <c r="F33" s="12"/>
      <c r="G33" s="12"/>
      <c r="H33" s="12"/>
      <c r="I33" s="12"/>
      <c r="J33" s="12"/>
      <c r="K33" s="12"/>
      <c r="L33" s="12"/>
      <c r="M33" s="12"/>
      <c r="N33" s="12"/>
      <c r="O33" s="12"/>
      <c r="P33" s="12"/>
      <c r="Q33" s="12"/>
      <c r="R33" s="12"/>
      <c r="S33" s="12"/>
      <c r="T33" s="12"/>
    </row>
  </sheetData>
  <sheetProtection sheet="1" objects="1" scenarios="1"/>
  <mergeCells count="1">
    <mergeCell ref="C3:E5"/>
  </mergeCells>
  <pageMargins left="0.7" right="0.7" top="0.75" bottom="0.75" header="0.3" footer="0.3"/>
  <headerFooter>
    <oddFooter>&amp;L_x000D_&amp;1#&amp;"Calibri"&amp;10&amp;K000000 General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A4B78-E36F-4D94-9F5E-CFB12DFC44A4}">
  <sheetPr>
    <tabColor theme="8" tint="0.39997558519241921"/>
  </sheetPr>
  <dimension ref="A1:K31"/>
  <sheetViews>
    <sheetView workbookViewId="0">
      <selection activeCell="G2" sqref="G2"/>
    </sheetView>
  </sheetViews>
  <sheetFormatPr defaultRowHeight="14.4"/>
  <cols>
    <col min="1" max="2" width="3" customWidth="1"/>
    <col min="3" max="3" width="12.77734375" customWidth="1"/>
    <col min="4" max="4" width="37.21875" customWidth="1"/>
    <col min="5" max="6" width="10.77734375" bestFit="1" customWidth="1"/>
    <col min="7" max="7" width="27.21875" customWidth="1"/>
    <col min="8" max="9" width="3" customWidth="1"/>
  </cols>
  <sheetData>
    <row r="1" spans="1:11" ht="15">
      <c r="A1" s="12"/>
      <c r="B1" s="13"/>
      <c r="C1" s="13"/>
      <c r="D1" s="13"/>
      <c r="E1" s="13"/>
      <c r="F1" s="13"/>
      <c r="G1" s="13"/>
      <c r="H1" s="13"/>
      <c r="I1" s="13"/>
    </row>
    <row r="2" spans="1:11" ht="15">
      <c r="A2" s="12"/>
      <c r="I2" s="13"/>
    </row>
    <row r="3" spans="1:11" ht="15">
      <c r="A3" s="12"/>
      <c r="C3" s="134" t="e" vm="1">
        <v>#VALUE!</v>
      </c>
      <c r="D3" s="134"/>
      <c r="I3" s="13"/>
    </row>
    <row r="4" spans="1:11" ht="15">
      <c r="A4" s="12"/>
      <c r="C4" s="134"/>
      <c r="D4" s="134"/>
      <c r="I4" s="13"/>
    </row>
    <row r="5" spans="1:11" ht="6.75" customHeight="1">
      <c r="A5" s="12"/>
      <c r="C5" s="134"/>
      <c r="D5" s="134"/>
      <c r="I5" s="13"/>
    </row>
    <row r="6" spans="1:11" ht="23.4">
      <c r="A6" s="12"/>
      <c r="C6" s="142" t="s">
        <v>13</v>
      </c>
      <c r="D6" s="142"/>
      <c r="E6" s="142"/>
      <c r="F6" s="142"/>
      <c r="G6" s="142"/>
      <c r="H6" s="14"/>
      <c r="I6" s="16"/>
      <c r="J6" s="14"/>
      <c r="K6" s="14"/>
    </row>
    <row r="7" spans="1:11" ht="24" customHeight="1">
      <c r="A7" s="12"/>
      <c r="C7" s="165"/>
      <c r="D7" s="165"/>
      <c r="E7" s="165"/>
      <c r="F7" s="165"/>
      <c r="G7" s="165"/>
      <c r="H7" s="14"/>
      <c r="I7" s="16"/>
      <c r="J7" s="14"/>
      <c r="K7" s="14"/>
    </row>
    <row r="8" spans="1:11" ht="5.25" customHeight="1">
      <c r="A8" s="12"/>
      <c r="C8" s="165"/>
      <c r="D8" s="165"/>
      <c r="E8" s="165"/>
      <c r="F8" s="165"/>
      <c r="G8" s="165"/>
      <c r="H8" s="14"/>
      <c r="I8" s="16"/>
      <c r="J8" s="14"/>
      <c r="K8" s="14"/>
    </row>
    <row r="9" spans="1:11" ht="9" customHeight="1">
      <c r="A9" s="12"/>
      <c r="C9" s="15"/>
      <c r="D9" s="15"/>
      <c r="E9" s="15"/>
      <c r="F9" s="15"/>
      <c r="G9" s="15"/>
      <c r="H9" s="14"/>
      <c r="I9" s="16"/>
      <c r="J9" s="14"/>
      <c r="K9" s="14"/>
    </row>
    <row r="10" spans="1:11" ht="37.5" customHeight="1">
      <c r="A10" s="12"/>
      <c r="C10" s="136" t="s">
        <v>254</v>
      </c>
      <c r="D10" s="136"/>
      <c r="E10" s="136"/>
      <c r="F10" s="136"/>
      <c r="G10" s="136"/>
      <c r="I10" s="13"/>
    </row>
    <row r="11" spans="1:11" ht="15">
      <c r="A11" s="12"/>
      <c r="I11" s="13"/>
    </row>
    <row r="12" spans="1:11" ht="30" customHeight="1">
      <c r="A12" s="12"/>
      <c r="C12" s="120" t="s">
        <v>520</v>
      </c>
      <c r="D12" s="132" t="s">
        <v>255</v>
      </c>
      <c r="E12" s="137" t="s">
        <v>256</v>
      </c>
      <c r="F12" s="137"/>
      <c r="G12" s="137"/>
      <c r="I12" s="13"/>
    </row>
    <row r="13" spans="1:11" ht="15.6" thickBot="1">
      <c r="A13" s="12"/>
      <c r="C13" s="73">
        <v>1</v>
      </c>
      <c r="D13" s="23" t="s">
        <v>521</v>
      </c>
      <c r="E13" s="168" t="s">
        <v>540</v>
      </c>
      <c r="F13" s="169"/>
      <c r="G13" s="170"/>
      <c r="I13" s="13"/>
    </row>
    <row r="14" spans="1:11" ht="15.6" thickBot="1">
      <c r="A14" s="12"/>
      <c r="C14" s="73">
        <v>2</v>
      </c>
      <c r="D14" s="23" t="s">
        <v>522</v>
      </c>
      <c r="E14" s="168" t="s">
        <v>541</v>
      </c>
      <c r="F14" s="169"/>
      <c r="G14" s="170"/>
      <c r="I14" s="13"/>
    </row>
    <row r="15" spans="1:11" ht="15.6" thickBot="1">
      <c r="A15" s="12"/>
      <c r="C15" s="73">
        <v>3</v>
      </c>
      <c r="D15" s="23" t="s">
        <v>523</v>
      </c>
      <c r="E15" s="168" t="s">
        <v>540</v>
      </c>
      <c r="F15" s="169"/>
      <c r="G15" s="170"/>
      <c r="I15" s="13"/>
    </row>
    <row r="16" spans="1:11" ht="15.6" thickBot="1">
      <c r="A16" s="12"/>
      <c r="C16" s="73">
        <v>4</v>
      </c>
      <c r="D16" s="23" t="s">
        <v>524</v>
      </c>
      <c r="E16" s="168"/>
      <c r="F16" s="169"/>
      <c r="G16" s="170"/>
      <c r="I16" s="13"/>
    </row>
    <row r="17" spans="1:9" ht="30.6" customHeight="1" thickBot="1">
      <c r="A17" s="12"/>
      <c r="C17" s="73">
        <v>5</v>
      </c>
      <c r="D17" s="23" t="s">
        <v>537</v>
      </c>
      <c r="E17" s="168" t="s">
        <v>539</v>
      </c>
      <c r="F17" s="169"/>
      <c r="G17" s="170"/>
      <c r="I17" s="13"/>
    </row>
    <row r="18" spans="1:9" ht="15.6" thickBot="1">
      <c r="A18" s="12"/>
      <c r="C18" s="73">
        <v>6</v>
      </c>
      <c r="D18" s="23" t="s">
        <v>525</v>
      </c>
      <c r="E18" s="168"/>
      <c r="F18" s="169"/>
      <c r="G18" s="170"/>
      <c r="I18" s="13"/>
    </row>
    <row r="19" spans="1:9" ht="15.6" thickBot="1">
      <c r="A19" s="12"/>
      <c r="C19" s="73">
        <v>7</v>
      </c>
      <c r="D19" s="23" t="s">
        <v>526</v>
      </c>
      <c r="E19" s="168"/>
      <c r="F19" s="169"/>
      <c r="G19" s="170"/>
      <c r="I19" s="13"/>
    </row>
    <row r="20" spans="1:9" ht="15.6" thickBot="1">
      <c r="A20" s="12"/>
      <c r="C20" s="73">
        <v>8</v>
      </c>
      <c r="D20" s="23" t="s">
        <v>527</v>
      </c>
      <c r="E20" s="168"/>
      <c r="F20" s="169"/>
      <c r="G20" s="170"/>
      <c r="I20" s="13"/>
    </row>
    <row r="21" spans="1:9" ht="45" customHeight="1" thickBot="1">
      <c r="A21" s="12"/>
      <c r="C21" s="73">
        <v>9</v>
      </c>
      <c r="D21" s="23" t="s">
        <v>528</v>
      </c>
      <c r="E21" s="168" t="s">
        <v>543</v>
      </c>
      <c r="F21" s="169"/>
      <c r="G21" s="170"/>
      <c r="I21" s="13"/>
    </row>
    <row r="22" spans="1:9" ht="15.6" thickBot="1">
      <c r="A22" s="12"/>
      <c r="C22" s="73">
        <v>10</v>
      </c>
      <c r="D22" s="23" t="s">
        <v>529</v>
      </c>
      <c r="E22" s="168"/>
      <c r="F22" s="169"/>
      <c r="G22" s="170"/>
      <c r="I22" s="13"/>
    </row>
    <row r="23" spans="1:9" ht="15.6" thickBot="1">
      <c r="A23" s="12"/>
      <c r="C23" s="73">
        <v>11</v>
      </c>
      <c r="D23" s="23" t="s">
        <v>530</v>
      </c>
      <c r="E23" s="168"/>
      <c r="F23" s="169"/>
      <c r="G23" s="170"/>
      <c r="I23" s="13"/>
    </row>
    <row r="24" spans="1:9" ht="15.6" thickBot="1">
      <c r="A24" s="12"/>
      <c r="C24" s="73">
        <v>12</v>
      </c>
      <c r="D24" s="23" t="s">
        <v>531</v>
      </c>
      <c r="E24" s="168"/>
      <c r="F24" s="169"/>
      <c r="G24" s="170"/>
      <c r="I24" s="13"/>
    </row>
    <row r="25" spans="1:9" ht="15.6" thickBot="1">
      <c r="A25" s="12"/>
      <c r="C25" s="73">
        <v>13</v>
      </c>
      <c r="D25" s="23" t="s">
        <v>532</v>
      </c>
      <c r="E25" s="168" t="s">
        <v>542</v>
      </c>
      <c r="F25" s="169"/>
      <c r="G25" s="170"/>
      <c r="I25" s="13"/>
    </row>
    <row r="26" spans="1:9" ht="15.6" thickBot="1">
      <c r="A26" s="12"/>
      <c r="C26" s="73">
        <v>14</v>
      </c>
      <c r="D26" s="23" t="s">
        <v>533</v>
      </c>
      <c r="E26" s="168"/>
      <c r="F26" s="169"/>
      <c r="G26" s="170"/>
      <c r="I26" s="13"/>
    </row>
    <row r="27" spans="1:9" ht="15.6" thickBot="1">
      <c r="A27" s="12"/>
      <c r="C27" s="73">
        <v>15</v>
      </c>
      <c r="D27" s="23" t="s">
        <v>534</v>
      </c>
      <c r="E27" s="168"/>
      <c r="F27" s="169"/>
      <c r="G27" s="170"/>
      <c r="I27" s="13"/>
    </row>
    <row r="28" spans="1:9" ht="15.6" thickBot="1">
      <c r="A28" s="12"/>
      <c r="C28" s="73">
        <v>16</v>
      </c>
      <c r="D28" s="23" t="s">
        <v>535</v>
      </c>
      <c r="E28" s="168" t="s">
        <v>538</v>
      </c>
      <c r="F28" s="169"/>
      <c r="G28" s="170"/>
      <c r="I28" s="13"/>
    </row>
    <row r="29" spans="1:9" ht="15.6" thickBot="1">
      <c r="A29" s="12"/>
      <c r="C29" s="73">
        <v>17</v>
      </c>
      <c r="D29" s="23" t="s">
        <v>536</v>
      </c>
      <c r="E29" s="168" t="s">
        <v>538</v>
      </c>
      <c r="F29" s="169"/>
      <c r="G29" s="170"/>
      <c r="I29" s="13"/>
    </row>
    <row r="30" spans="1:9" ht="15.6" thickBot="1">
      <c r="A30" s="12"/>
      <c r="E30" s="204"/>
      <c r="F30" s="205"/>
      <c r="G30" s="206"/>
      <c r="I30" s="13"/>
    </row>
    <row r="31" spans="1:9" ht="15">
      <c r="A31" s="12"/>
      <c r="B31" s="13"/>
      <c r="C31" s="13"/>
      <c r="D31" s="13"/>
      <c r="E31" s="13"/>
      <c r="F31" s="13"/>
      <c r="G31" s="13"/>
      <c r="H31" s="13"/>
      <c r="I31" s="13"/>
    </row>
  </sheetData>
  <sheetProtection sheet="1" objects="1" scenarios="1"/>
  <mergeCells count="23">
    <mergeCell ref="C3:D5"/>
    <mergeCell ref="E25:G25"/>
    <mergeCell ref="E20:G20"/>
    <mergeCell ref="E21:G21"/>
    <mergeCell ref="E22:G22"/>
    <mergeCell ref="E23:G23"/>
    <mergeCell ref="E24:G24"/>
    <mergeCell ref="E15:G15"/>
    <mergeCell ref="E16:G16"/>
    <mergeCell ref="E17:G17"/>
    <mergeCell ref="E18:G18"/>
    <mergeCell ref="E19:G19"/>
    <mergeCell ref="C10:G10"/>
    <mergeCell ref="E12:G12"/>
    <mergeCell ref="E14:G14"/>
    <mergeCell ref="C6:G6"/>
    <mergeCell ref="E13:G13"/>
    <mergeCell ref="E29:G29"/>
    <mergeCell ref="E30:G30"/>
    <mergeCell ref="E26:G26"/>
    <mergeCell ref="C7:G8"/>
    <mergeCell ref="E27:G27"/>
    <mergeCell ref="E28:G2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FE119-0E95-42AA-A84D-50D1979C408D}">
  <sheetPr>
    <tabColor theme="8" tint="0.39997558519241921"/>
  </sheetPr>
  <dimension ref="A1:M119"/>
  <sheetViews>
    <sheetView workbookViewId="0">
      <selection activeCell="G4" sqref="G4"/>
    </sheetView>
  </sheetViews>
  <sheetFormatPr defaultRowHeight="14.4"/>
  <cols>
    <col min="1" max="2" width="3" customWidth="1"/>
    <col min="3" max="3" width="28.21875" customWidth="1"/>
    <col min="4" max="4" width="32.44140625" customWidth="1"/>
    <col min="5" max="6" width="10.77734375" bestFit="1" customWidth="1"/>
    <col min="7" max="7" width="86.77734375" customWidth="1"/>
    <col min="8" max="8" width="50.77734375" customWidth="1"/>
    <col min="9" max="9" width="37.77734375" customWidth="1"/>
    <col min="10" max="11" width="3" customWidth="1"/>
  </cols>
  <sheetData>
    <row r="1" spans="1:13" ht="15">
      <c r="A1" s="12"/>
      <c r="B1" s="13"/>
      <c r="C1" s="13"/>
      <c r="D1" s="13"/>
      <c r="E1" s="13"/>
      <c r="F1" s="13"/>
      <c r="G1" s="13"/>
      <c r="H1" s="13"/>
      <c r="I1" s="13"/>
      <c r="J1" s="13"/>
      <c r="K1" s="13"/>
    </row>
    <row r="2" spans="1:13" ht="15">
      <c r="A2" s="12"/>
      <c r="K2" s="13"/>
    </row>
    <row r="3" spans="1:13" ht="15">
      <c r="A3" s="12"/>
      <c r="C3" s="134" t="e" vm="1">
        <v>#VALUE!</v>
      </c>
      <c r="D3" s="134"/>
      <c r="K3" s="13"/>
    </row>
    <row r="4" spans="1:13" ht="22.5" customHeight="1">
      <c r="A4" s="12"/>
      <c r="C4" s="134"/>
      <c r="D4" s="134"/>
      <c r="K4" s="13"/>
    </row>
    <row r="5" spans="1:13" ht="15">
      <c r="A5" s="12"/>
      <c r="K5" s="13"/>
    </row>
    <row r="6" spans="1:13" ht="23.4">
      <c r="A6" s="12"/>
      <c r="C6" s="142" t="s">
        <v>257</v>
      </c>
      <c r="D6" s="142"/>
      <c r="E6" s="142"/>
      <c r="F6" s="142"/>
      <c r="G6" s="142"/>
      <c r="H6" s="142"/>
      <c r="I6" s="142"/>
      <c r="J6" s="14"/>
      <c r="K6" s="16"/>
      <c r="L6" s="14"/>
      <c r="M6" s="14"/>
    </row>
    <row r="7" spans="1:13" ht="12.75" customHeight="1">
      <c r="A7" s="12"/>
      <c r="C7" s="15"/>
      <c r="D7" s="15"/>
      <c r="E7" s="15"/>
      <c r="F7" s="15"/>
      <c r="G7" s="15"/>
      <c r="H7" s="15"/>
      <c r="I7" s="15"/>
      <c r="J7" s="14"/>
      <c r="K7" s="16"/>
      <c r="L7" s="14"/>
      <c r="M7" s="14"/>
    </row>
    <row r="8" spans="1:13" ht="32.25" customHeight="1">
      <c r="A8" s="12"/>
      <c r="C8" s="136" t="s">
        <v>258</v>
      </c>
      <c r="D8" s="136"/>
      <c r="E8" s="136"/>
      <c r="F8" s="136"/>
      <c r="G8" s="136"/>
      <c r="H8" s="136"/>
      <c r="I8" s="136"/>
      <c r="K8" s="13"/>
    </row>
    <row r="9" spans="1:13" ht="32.25" customHeight="1">
      <c r="A9" s="12"/>
      <c r="C9" s="136" t="s">
        <v>259</v>
      </c>
      <c r="D9" s="136"/>
      <c r="E9" s="136"/>
      <c r="F9" s="136"/>
      <c r="G9" s="136"/>
      <c r="H9" s="136"/>
      <c r="I9" s="136"/>
      <c r="K9" s="13"/>
    </row>
    <row r="10" spans="1:13" ht="15">
      <c r="A10" s="12"/>
      <c r="C10" s="207" t="s">
        <v>260</v>
      </c>
      <c r="D10" s="207"/>
      <c r="K10" s="13"/>
    </row>
    <row r="11" spans="1:13" ht="15">
      <c r="A11" s="12"/>
      <c r="C11" s="81"/>
      <c r="D11" s="81"/>
      <c r="K11" s="13"/>
    </row>
    <row r="12" spans="1:13" ht="18">
      <c r="A12" s="12"/>
      <c r="C12" s="82" t="s">
        <v>261</v>
      </c>
      <c r="D12" s="81"/>
      <c r="K12" s="13"/>
    </row>
    <row r="13" spans="1:13" ht="15">
      <c r="A13" s="12"/>
      <c r="C13" s="81" t="s">
        <v>262</v>
      </c>
      <c r="D13" s="207" t="s">
        <v>263</v>
      </c>
      <c r="E13" s="207"/>
      <c r="F13" s="207"/>
      <c r="G13" s="207"/>
      <c r="H13" s="81"/>
      <c r="K13" s="13"/>
    </row>
    <row r="14" spans="1:13" ht="15">
      <c r="A14" s="12"/>
      <c r="C14" s="81" t="s">
        <v>264</v>
      </c>
      <c r="D14" s="207" t="s">
        <v>265</v>
      </c>
      <c r="E14" s="207"/>
      <c r="F14" s="207"/>
      <c r="G14" s="207"/>
      <c r="H14" s="81"/>
      <c r="K14" s="13"/>
    </row>
    <row r="15" spans="1:13" ht="15">
      <c r="A15" s="12"/>
      <c r="C15" s="81" t="s">
        <v>266</v>
      </c>
      <c r="D15" s="207" t="s">
        <v>267</v>
      </c>
      <c r="E15" s="207"/>
      <c r="F15" s="207"/>
      <c r="G15" s="207"/>
      <c r="H15" s="81"/>
      <c r="K15" s="13"/>
    </row>
    <row r="16" spans="1:13" ht="15">
      <c r="A16" s="12"/>
      <c r="C16" s="81" t="s">
        <v>268</v>
      </c>
      <c r="D16" s="207" t="s">
        <v>269</v>
      </c>
      <c r="E16" s="207"/>
      <c r="F16" s="207"/>
      <c r="G16" s="207"/>
      <c r="H16" s="81"/>
      <c r="K16" s="13"/>
    </row>
    <row r="17" spans="1:11" ht="15">
      <c r="A17" s="12"/>
      <c r="C17" s="1"/>
      <c r="K17" s="13"/>
    </row>
    <row r="18" spans="1:11" ht="15">
      <c r="A18" s="12"/>
      <c r="C18" s="1" t="s">
        <v>270</v>
      </c>
      <c r="K18" s="13"/>
    </row>
    <row r="19" spans="1:11" ht="15.6" thickBot="1">
      <c r="A19" s="12"/>
      <c r="K19" s="13"/>
    </row>
    <row r="20" spans="1:11" ht="15.75" customHeight="1" thickBot="1">
      <c r="A20" s="12"/>
      <c r="C20" s="20" t="s">
        <v>262</v>
      </c>
      <c r="D20" s="197" t="s">
        <v>264</v>
      </c>
      <c r="E20" s="198"/>
      <c r="F20" s="198"/>
      <c r="G20" s="198"/>
      <c r="H20" s="84" t="s">
        <v>266</v>
      </c>
      <c r="I20" s="21" t="s">
        <v>268</v>
      </c>
      <c r="K20" s="13"/>
    </row>
    <row r="21" spans="1:11" ht="29.4" thickBot="1">
      <c r="A21" s="12"/>
      <c r="C21" s="208" t="s">
        <v>271</v>
      </c>
      <c r="D21" s="168" t="s">
        <v>272</v>
      </c>
      <c r="E21" s="169"/>
      <c r="F21" s="169"/>
      <c r="G21" s="170"/>
      <c r="H21" s="23" t="s">
        <v>273</v>
      </c>
      <c r="I21" s="23" t="s">
        <v>274</v>
      </c>
      <c r="K21" s="13"/>
    </row>
    <row r="22" spans="1:11" ht="15.6" thickBot="1">
      <c r="A22" s="12"/>
      <c r="C22" s="208"/>
      <c r="D22" s="168" t="s">
        <v>275</v>
      </c>
      <c r="E22" s="169"/>
      <c r="F22" s="169"/>
      <c r="G22" s="170"/>
      <c r="H22" s="23" t="s">
        <v>276</v>
      </c>
      <c r="I22" s="23" t="s">
        <v>277</v>
      </c>
      <c r="K22" s="13"/>
    </row>
    <row r="23" spans="1:11" ht="29.4" thickBot="1">
      <c r="A23" s="12"/>
      <c r="C23" s="208"/>
      <c r="D23" s="168" t="s">
        <v>278</v>
      </c>
      <c r="E23" s="169"/>
      <c r="F23" s="169"/>
      <c r="G23" s="170"/>
      <c r="H23" s="23" t="s">
        <v>279</v>
      </c>
      <c r="I23" s="23" t="s">
        <v>280</v>
      </c>
      <c r="K23" s="13"/>
    </row>
    <row r="24" spans="1:11" ht="15.6" thickBot="1">
      <c r="A24" s="12"/>
      <c r="C24" s="208"/>
      <c r="D24" s="168" t="s">
        <v>281</v>
      </c>
      <c r="E24" s="169"/>
      <c r="F24" s="169"/>
      <c r="G24" s="170"/>
      <c r="H24" s="23" t="s">
        <v>223</v>
      </c>
      <c r="I24" s="23" t="s">
        <v>223</v>
      </c>
      <c r="K24" s="13"/>
    </row>
    <row r="25" spans="1:11" ht="15.6" thickBot="1">
      <c r="A25" s="12"/>
      <c r="C25" s="208"/>
      <c r="D25" s="168" t="s">
        <v>282</v>
      </c>
      <c r="E25" s="169"/>
      <c r="F25" s="169"/>
      <c r="G25" s="170"/>
      <c r="H25" s="23" t="s">
        <v>276</v>
      </c>
      <c r="I25" s="23" t="s">
        <v>277</v>
      </c>
      <c r="K25" s="13"/>
    </row>
    <row r="26" spans="1:11" ht="58.2" thickBot="1">
      <c r="A26" s="12"/>
      <c r="C26" s="208"/>
      <c r="D26" s="168" t="s">
        <v>283</v>
      </c>
      <c r="E26" s="169"/>
      <c r="F26" s="169"/>
      <c r="G26" s="170"/>
      <c r="H26" s="23" t="s">
        <v>284</v>
      </c>
      <c r="I26" s="23" t="s">
        <v>285</v>
      </c>
      <c r="K26" s="13"/>
    </row>
    <row r="27" spans="1:11" ht="15.6" thickBot="1">
      <c r="A27" s="12"/>
      <c r="C27" s="208"/>
      <c r="D27" s="168" t="s">
        <v>286</v>
      </c>
      <c r="E27" s="169"/>
      <c r="F27" s="169"/>
      <c r="G27" s="170"/>
      <c r="H27" s="23" t="s">
        <v>126</v>
      </c>
      <c r="I27" s="23" t="s">
        <v>287</v>
      </c>
      <c r="K27" s="13"/>
    </row>
    <row r="28" spans="1:11" ht="15.6" thickBot="1">
      <c r="A28" s="12"/>
      <c r="C28" s="208"/>
      <c r="D28" s="168" t="s">
        <v>288</v>
      </c>
      <c r="E28" s="169"/>
      <c r="F28" s="169"/>
      <c r="G28" s="170"/>
      <c r="H28" s="23" t="s">
        <v>126</v>
      </c>
      <c r="I28" s="23" t="s">
        <v>287</v>
      </c>
      <c r="K28" s="13"/>
    </row>
    <row r="29" spans="1:11" ht="43.8" thickBot="1">
      <c r="A29" s="12"/>
      <c r="C29" s="208"/>
      <c r="D29" s="168" t="s">
        <v>289</v>
      </c>
      <c r="E29" s="169"/>
      <c r="F29" s="169"/>
      <c r="G29" s="170"/>
      <c r="H29" s="23" t="s">
        <v>290</v>
      </c>
      <c r="I29" s="23" t="s">
        <v>291</v>
      </c>
      <c r="K29" s="13"/>
    </row>
    <row r="30" spans="1:11" ht="15.6" thickBot="1">
      <c r="A30" s="12"/>
      <c r="C30" s="208"/>
      <c r="D30" s="168" t="s">
        <v>292</v>
      </c>
      <c r="E30" s="169"/>
      <c r="F30" s="169"/>
      <c r="G30" s="170"/>
      <c r="H30" s="23" t="s">
        <v>293</v>
      </c>
      <c r="I30" s="23" t="s">
        <v>294</v>
      </c>
      <c r="K30" s="13"/>
    </row>
    <row r="31" spans="1:11" ht="15.6" thickBot="1">
      <c r="A31" s="12"/>
      <c r="C31" s="208"/>
      <c r="D31" s="168" t="s">
        <v>295</v>
      </c>
      <c r="E31" s="169"/>
      <c r="F31" s="169"/>
      <c r="G31" s="170"/>
      <c r="H31" s="23" t="s">
        <v>296</v>
      </c>
      <c r="I31" s="23" t="s">
        <v>297</v>
      </c>
      <c r="K31" s="13"/>
    </row>
    <row r="32" spans="1:11" ht="43.8" thickBot="1">
      <c r="A32" s="12"/>
      <c r="C32" s="208"/>
      <c r="D32" s="168" t="s">
        <v>298</v>
      </c>
      <c r="E32" s="169"/>
      <c r="F32" s="169"/>
      <c r="G32" s="170"/>
      <c r="H32" s="23" t="s">
        <v>299</v>
      </c>
      <c r="I32" s="23" t="s">
        <v>300</v>
      </c>
      <c r="K32" s="13"/>
    </row>
    <row r="33" spans="1:11" ht="43.8" thickBot="1">
      <c r="A33" s="12"/>
      <c r="C33" s="208"/>
      <c r="D33" s="168" t="s">
        <v>301</v>
      </c>
      <c r="E33" s="169"/>
      <c r="F33" s="169"/>
      <c r="G33" s="170"/>
      <c r="H33" s="23" t="s">
        <v>302</v>
      </c>
      <c r="I33" s="23" t="s">
        <v>303</v>
      </c>
      <c r="K33" s="13"/>
    </row>
    <row r="34" spans="1:11" ht="15.6" thickBot="1">
      <c r="A34" s="12"/>
      <c r="C34" s="208"/>
      <c r="D34" s="168" t="s">
        <v>304</v>
      </c>
      <c r="E34" s="169"/>
      <c r="F34" s="169"/>
      <c r="G34" s="170"/>
      <c r="H34" s="23" t="s">
        <v>296</v>
      </c>
      <c r="I34" s="23" t="s">
        <v>297</v>
      </c>
      <c r="K34" s="13"/>
    </row>
    <row r="35" spans="1:11" ht="15.6" thickBot="1">
      <c r="A35" s="12"/>
      <c r="C35" s="208"/>
      <c r="D35" s="168" t="s">
        <v>305</v>
      </c>
      <c r="E35" s="169"/>
      <c r="F35" s="169"/>
      <c r="G35" s="170"/>
      <c r="H35" s="23" t="s">
        <v>296</v>
      </c>
      <c r="I35" s="23" t="s">
        <v>297</v>
      </c>
      <c r="K35" s="13"/>
    </row>
    <row r="36" spans="1:11" ht="29.4" thickBot="1">
      <c r="A36" s="12"/>
      <c r="C36" s="208"/>
      <c r="D36" s="168" t="s">
        <v>306</v>
      </c>
      <c r="E36" s="169"/>
      <c r="F36" s="169"/>
      <c r="G36" s="170"/>
      <c r="H36" s="23" t="s">
        <v>307</v>
      </c>
      <c r="I36" s="23" t="s">
        <v>308</v>
      </c>
      <c r="K36" s="13"/>
    </row>
    <row r="37" spans="1:11" ht="15.6" thickBot="1">
      <c r="A37" s="12"/>
      <c r="C37" s="208"/>
      <c r="D37" s="168" t="s">
        <v>309</v>
      </c>
      <c r="E37" s="169"/>
      <c r="F37" s="169"/>
      <c r="G37" s="170"/>
      <c r="H37" s="23" t="s">
        <v>296</v>
      </c>
      <c r="I37" s="23" t="s">
        <v>297</v>
      </c>
      <c r="K37" s="13"/>
    </row>
    <row r="38" spans="1:11" ht="15.6" thickBot="1">
      <c r="A38" s="12"/>
      <c r="C38" s="208"/>
      <c r="D38" s="168" t="s">
        <v>310</v>
      </c>
      <c r="E38" s="169"/>
      <c r="F38" s="169"/>
      <c r="G38" s="170"/>
      <c r="H38" s="23" t="s">
        <v>296</v>
      </c>
      <c r="I38" s="23" t="s">
        <v>297</v>
      </c>
      <c r="K38" s="13"/>
    </row>
    <row r="39" spans="1:11" ht="15.6" thickBot="1">
      <c r="A39" s="12"/>
      <c r="C39" s="208"/>
      <c r="D39" s="168" t="s">
        <v>311</v>
      </c>
      <c r="E39" s="169"/>
      <c r="F39" s="169"/>
      <c r="G39" s="170"/>
      <c r="H39" s="23" t="s">
        <v>312</v>
      </c>
      <c r="I39" s="23" t="s">
        <v>313</v>
      </c>
      <c r="K39" s="13"/>
    </row>
    <row r="40" spans="1:11" ht="15.6" thickBot="1">
      <c r="A40" s="12"/>
      <c r="C40" s="208"/>
      <c r="D40" s="168" t="s">
        <v>314</v>
      </c>
      <c r="E40" s="169"/>
      <c r="F40" s="169"/>
      <c r="G40" s="170"/>
      <c r="H40" s="23" t="s">
        <v>312</v>
      </c>
      <c r="I40" s="23" t="s">
        <v>313</v>
      </c>
      <c r="K40" s="13"/>
    </row>
    <row r="41" spans="1:11" ht="15.6" thickBot="1">
      <c r="A41" s="12"/>
      <c r="C41" s="208"/>
      <c r="D41" s="168" t="s">
        <v>315</v>
      </c>
      <c r="E41" s="169"/>
      <c r="F41" s="169"/>
      <c r="G41" s="170"/>
      <c r="H41" s="23" t="s">
        <v>312</v>
      </c>
      <c r="I41" s="23" t="s">
        <v>313</v>
      </c>
      <c r="K41" s="13"/>
    </row>
    <row r="42" spans="1:11" ht="29.4" thickBot="1">
      <c r="A42" s="12"/>
      <c r="C42" s="208"/>
      <c r="D42" s="168" t="s">
        <v>316</v>
      </c>
      <c r="E42" s="169"/>
      <c r="F42" s="169"/>
      <c r="G42" s="170"/>
      <c r="H42" s="23" t="s">
        <v>317</v>
      </c>
      <c r="I42" s="23" t="s">
        <v>318</v>
      </c>
      <c r="K42" s="13"/>
    </row>
    <row r="43" spans="1:11" ht="15.6" thickBot="1">
      <c r="A43" s="12"/>
      <c r="C43" s="208"/>
      <c r="D43" s="168" t="s">
        <v>319</v>
      </c>
      <c r="E43" s="169"/>
      <c r="F43" s="169"/>
      <c r="G43" s="170"/>
      <c r="H43" s="23" t="s">
        <v>16</v>
      </c>
      <c r="I43" s="23" t="s">
        <v>320</v>
      </c>
      <c r="K43" s="13"/>
    </row>
    <row r="44" spans="1:11" ht="15.6" thickBot="1">
      <c r="A44" s="12"/>
      <c r="C44" s="208"/>
      <c r="D44" s="168" t="s">
        <v>321</v>
      </c>
      <c r="E44" s="169"/>
      <c r="F44" s="169"/>
      <c r="G44" s="170"/>
      <c r="H44" s="23" t="s">
        <v>322</v>
      </c>
      <c r="I44" s="23" t="s">
        <v>323</v>
      </c>
      <c r="K44" s="13"/>
    </row>
    <row r="45" spans="1:11" ht="15.6" thickBot="1">
      <c r="A45" s="12"/>
      <c r="C45" s="208"/>
      <c r="D45" s="168" t="s">
        <v>324</v>
      </c>
      <c r="E45" s="169"/>
      <c r="F45" s="169"/>
      <c r="G45" s="170"/>
      <c r="H45" s="23" t="s">
        <v>325</v>
      </c>
      <c r="I45" s="23" t="s">
        <v>326</v>
      </c>
      <c r="K45" s="13"/>
    </row>
    <row r="46" spans="1:11" ht="15.6" thickBot="1">
      <c r="A46" s="12"/>
      <c r="C46" s="208"/>
      <c r="D46" s="168" t="s">
        <v>327</v>
      </c>
      <c r="E46" s="169"/>
      <c r="F46" s="169"/>
      <c r="G46" s="170"/>
      <c r="H46" s="23" t="s">
        <v>325</v>
      </c>
      <c r="I46" s="23" t="s">
        <v>326</v>
      </c>
      <c r="K46" s="13"/>
    </row>
    <row r="47" spans="1:11" ht="15.6" thickBot="1">
      <c r="A47" s="12"/>
      <c r="C47" s="208"/>
      <c r="D47" s="168" t="s">
        <v>328</v>
      </c>
      <c r="E47" s="169"/>
      <c r="F47" s="169"/>
      <c r="G47" s="170"/>
      <c r="H47" s="23" t="s">
        <v>214</v>
      </c>
      <c r="I47" s="23" t="s">
        <v>329</v>
      </c>
      <c r="K47" s="13"/>
    </row>
    <row r="48" spans="1:11" ht="15.6" thickBot="1">
      <c r="A48" s="12"/>
      <c r="C48" s="208"/>
      <c r="D48" s="168" t="s">
        <v>330</v>
      </c>
      <c r="E48" s="169"/>
      <c r="F48" s="169"/>
      <c r="G48" s="170"/>
      <c r="H48" s="23" t="s">
        <v>331</v>
      </c>
      <c r="I48" s="23" t="s">
        <v>332</v>
      </c>
      <c r="K48" s="13"/>
    </row>
    <row r="49" spans="1:11" ht="29.4" thickBot="1">
      <c r="A49" s="12"/>
      <c r="C49" s="208"/>
      <c r="D49" s="168" t="s">
        <v>333</v>
      </c>
      <c r="E49" s="169"/>
      <c r="F49" s="169"/>
      <c r="G49" s="170"/>
      <c r="H49" s="23" t="s">
        <v>12</v>
      </c>
      <c r="I49" s="23" t="s">
        <v>334</v>
      </c>
      <c r="K49" s="13"/>
    </row>
    <row r="50" spans="1:11" ht="29.4" thickBot="1">
      <c r="A50" s="12"/>
      <c r="C50" s="209"/>
      <c r="D50" s="168" t="s">
        <v>335</v>
      </c>
      <c r="E50" s="169"/>
      <c r="F50" s="169"/>
      <c r="G50" s="170"/>
      <c r="H50" s="23" t="s">
        <v>336</v>
      </c>
      <c r="I50" s="23" t="s">
        <v>337</v>
      </c>
      <c r="K50" s="13"/>
    </row>
    <row r="51" spans="1:11" ht="15.6" thickBot="1">
      <c r="A51" s="12"/>
      <c r="C51" s="210" t="s">
        <v>338</v>
      </c>
      <c r="D51" s="168" t="s">
        <v>339</v>
      </c>
      <c r="E51" s="169"/>
      <c r="F51" s="169"/>
      <c r="G51" s="170"/>
      <c r="H51" s="23" t="s">
        <v>340</v>
      </c>
      <c r="I51" s="23" t="s">
        <v>341</v>
      </c>
      <c r="K51" s="13"/>
    </row>
    <row r="52" spans="1:11" ht="15.6" thickBot="1">
      <c r="A52" s="12"/>
      <c r="C52" s="208"/>
      <c r="D52" s="168" t="s">
        <v>342</v>
      </c>
      <c r="E52" s="169"/>
      <c r="F52" s="169"/>
      <c r="G52" s="170"/>
      <c r="H52" s="23" t="s">
        <v>340</v>
      </c>
      <c r="I52" s="23" t="s">
        <v>341</v>
      </c>
      <c r="K52" s="13"/>
    </row>
    <row r="53" spans="1:11" ht="15.6" thickBot="1">
      <c r="A53" s="12"/>
      <c r="C53" s="209"/>
      <c r="D53" s="168" t="s">
        <v>343</v>
      </c>
      <c r="E53" s="169"/>
      <c r="F53" s="169"/>
      <c r="G53" s="170"/>
      <c r="H53" s="23" t="s">
        <v>340</v>
      </c>
      <c r="I53" s="23" t="s">
        <v>341</v>
      </c>
      <c r="K53" s="13"/>
    </row>
    <row r="54" spans="1:11" ht="15.6" thickBot="1">
      <c r="A54" s="12"/>
      <c r="C54" s="210" t="s">
        <v>344</v>
      </c>
      <c r="D54" s="211" t="s">
        <v>345</v>
      </c>
      <c r="E54" s="211"/>
      <c r="F54" s="211"/>
      <c r="G54" s="212"/>
      <c r="H54" s="23" t="s">
        <v>346</v>
      </c>
      <c r="I54" s="23" t="s">
        <v>347</v>
      </c>
      <c r="K54" s="13"/>
    </row>
    <row r="55" spans="1:11" ht="15.6" thickBot="1">
      <c r="A55" s="12"/>
      <c r="C55" s="208"/>
      <c r="D55" s="168" t="s">
        <v>348</v>
      </c>
      <c r="E55" s="169"/>
      <c r="F55" s="169"/>
      <c r="G55" s="170"/>
      <c r="H55" s="23" t="s">
        <v>349</v>
      </c>
      <c r="I55" s="23" t="s">
        <v>350</v>
      </c>
      <c r="K55" s="13"/>
    </row>
    <row r="56" spans="1:11" ht="15.6" thickBot="1">
      <c r="A56" s="12"/>
      <c r="C56" s="208"/>
      <c r="D56" s="168" t="s">
        <v>351</v>
      </c>
      <c r="E56" s="169"/>
      <c r="F56" s="169"/>
      <c r="G56" s="170"/>
      <c r="H56" s="23" t="s">
        <v>352</v>
      </c>
      <c r="I56" s="23" t="s">
        <v>353</v>
      </c>
      <c r="K56" s="13"/>
    </row>
    <row r="57" spans="1:11" ht="15.6" thickBot="1">
      <c r="A57" s="12"/>
      <c r="C57" s="209"/>
      <c r="D57" s="168" t="s">
        <v>354</v>
      </c>
      <c r="E57" s="169"/>
      <c r="F57" s="169"/>
      <c r="G57" s="170"/>
      <c r="H57" s="23" t="s">
        <v>223</v>
      </c>
      <c r="I57" s="23" t="s">
        <v>223</v>
      </c>
      <c r="K57" s="13"/>
    </row>
    <row r="58" spans="1:11" ht="15.6" thickBot="1">
      <c r="A58" s="12"/>
      <c r="C58" s="210" t="s">
        <v>355</v>
      </c>
      <c r="D58" s="168" t="s">
        <v>356</v>
      </c>
      <c r="E58" s="211"/>
      <c r="F58" s="211"/>
      <c r="G58" s="212"/>
      <c r="H58" s="23" t="s">
        <v>223</v>
      </c>
      <c r="I58" s="23" t="s">
        <v>223</v>
      </c>
      <c r="K58" s="13"/>
    </row>
    <row r="59" spans="1:11" ht="15.6" thickBot="1">
      <c r="A59" s="12"/>
      <c r="C59" s="208"/>
      <c r="D59" s="168" t="s">
        <v>357</v>
      </c>
      <c r="E59" s="169"/>
      <c r="F59" s="169"/>
      <c r="G59" s="170"/>
      <c r="H59" s="23" t="s">
        <v>143</v>
      </c>
      <c r="I59" s="23" t="s">
        <v>287</v>
      </c>
      <c r="K59" s="13"/>
    </row>
    <row r="60" spans="1:11" ht="15.6" thickBot="1">
      <c r="A60" s="12"/>
      <c r="C60" s="210" t="s">
        <v>358</v>
      </c>
      <c r="D60" s="168" t="s">
        <v>359</v>
      </c>
      <c r="E60" s="169"/>
      <c r="F60" s="169"/>
      <c r="G60" s="170"/>
      <c r="H60" s="23" t="s">
        <v>223</v>
      </c>
      <c r="I60" s="23" t="s">
        <v>223</v>
      </c>
      <c r="K60" s="13"/>
    </row>
    <row r="61" spans="1:11" ht="15.6" thickBot="1">
      <c r="A61" s="12"/>
      <c r="C61" s="209"/>
      <c r="D61" s="168" t="s">
        <v>360</v>
      </c>
      <c r="E61" s="169"/>
      <c r="F61" s="169"/>
      <c r="G61" s="170"/>
      <c r="H61" s="23" t="s">
        <v>223</v>
      </c>
      <c r="I61" s="23" t="s">
        <v>223</v>
      </c>
      <c r="K61" s="13"/>
    </row>
    <row r="62" spans="1:11" ht="15.6" thickBot="1">
      <c r="A62" s="12"/>
      <c r="C62" s="85" t="s">
        <v>361</v>
      </c>
      <c r="D62" s="168" t="s">
        <v>362</v>
      </c>
      <c r="E62" s="169"/>
      <c r="F62" s="169"/>
      <c r="G62" s="170"/>
      <c r="H62" s="23" t="s">
        <v>219</v>
      </c>
      <c r="I62" s="23" t="s">
        <v>363</v>
      </c>
      <c r="K62" s="13"/>
    </row>
    <row r="63" spans="1:11" ht="15.6" thickBot="1">
      <c r="A63" s="12"/>
      <c r="C63" s="210" t="s">
        <v>364</v>
      </c>
      <c r="D63" s="168" t="s">
        <v>365</v>
      </c>
      <c r="E63" s="169"/>
      <c r="F63" s="169"/>
      <c r="G63" s="170"/>
      <c r="H63" s="23" t="s">
        <v>366</v>
      </c>
      <c r="I63" s="23" t="s">
        <v>367</v>
      </c>
      <c r="K63" s="13"/>
    </row>
    <row r="64" spans="1:11" ht="15.6" thickBot="1">
      <c r="A64" s="12"/>
      <c r="C64" s="208"/>
      <c r="D64" s="168" t="s">
        <v>368</v>
      </c>
      <c r="E64" s="169"/>
      <c r="F64" s="169"/>
      <c r="G64" s="170"/>
      <c r="H64" s="23" t="s">
        <v>366</v>
      </c>
      <c r="I64" s="23" t="s">
        <v>367</v>
      </c>
      <c r="K64" s="13"/>
    </row>
    <row r="65" spans="1:11" ht="15.6" thickBot="1">
      <c r="A65" s="12"/>
      <c r="C65" s="209"/>
      <c r="D65" s="168" t="s">
        <v>369</v>
      </c>
      <c r="E65" s="169"/>
      <c r="F65" s="169"/>
      <c r="G65" s="170"/>
      <c r="H65" s="23" t="s">
        <v>223</v>
      </c>
      <c r="I65" s="23" t="s">
        <v>223</v>
      </c>
      <c r="K65" s="13"/>
    </row>
    <row r="66" spans="1:11" ht="29.4" thickBot="1">
      <c r="A66" s="12"/>
      <c r="C66" s="85" t="s">
        <v>370</v>
      </c>
      <c r="D66" s="168" t="s">
        <v>371</v>
      </c>
      <c r="E66" s="169"/>
      <c r="F66" s="169"/>
      <c r="G66" s="170"/>
      <c r="H66" s="23" t="s">
        <v>223</v>
      </c>
      <c r="I66" s="23" t="s">
        <v>223</v>
      </c>
      <c r="K66" s="13"/>
    </row>
    <row r="67" spans="1:11" ht="15.6" thickBot="1">
      <c r="A67" s="12"/>
      <c r="C67" s="210" t="s">
        <v>372</v>
      </c>
      <c r="D67" s="168" t="s">
        <v>373</v>
      </c>
      <c r="E67" s="169"/>
      <c r="F67" s="169"/>
      <c r="G67" s="170"/>
      <c r="H67" s="23" t="s">
        <v>374</v>
      </c>
      <c r="I67" s="23" t="s">
        <v>329</v>
      </c>
      <c r="K67" s="13"/>
    </row>
    <row r="68" spans="1:11" ht="15.6" thickBot="1">
      <c r="A68" s="12"/>
      <c r="C68" s="208"/>
      <c r="D68" s="168" t="s">
        <v>375</v>
      </c>
      <c r="E68" s="169"/>
      <c r="F68" s="169"/>
      <c r="G68" s="170"/>
      <c r="H68" s="23" t="s">
        <v>374</v>
      </c>
      <c r="I68" s="23" t="s">
        <v>329</v>
      </c>
      <c r="K68" s="13"/>
    </row>
    <row r="69" spans="1:11" ht="15.6" thickBot="1">
      <c r="A69" s="12"/>
      <c r="C69" s="208"/>
      <c r="D69" s="168" t="s">
        <v>376</v>
      </c>
      <c r="E69" s="169"/>
      <c r="F69" s="169"/>
      <c r="G69" s="170"/>
      <c r="H69" s="23" t="s">
        <v>374</v>
      </c>
      <c r="I69" s="23" t="s">
        <v>329</v>
      </c>
      <c r="K69" s="13"/>
    </row>
    <row r="70" spans="1:11" ht="15.6" thickBot="1">
      <c r="A70" s="12"/>
      <c r="C70" s="209"/>
      <c r="D70" s="168" t="s">
        <v>377</v>
      </c>
      <c r="E70" s="169"/>
      <c r="F70" s="169"/>
      <c r="G70" s="170"/>
      <c r="H70" s="23" t="s">
        <v>223</v>
      </c>
      <c r="I70" s="23" t="s">
        <v>223</v>
      </c>
      <c r="K70" s="13"/>
    </row>
    <row r="71" spans="1:11" ht="15.6" thickBot="1">
      <c r="A71" s="12"/>
      <c r="C71" s="210" t="s">
        <v>378</v>
      </c>
      <c r="D71" s="168" t="s">
        <v>379</v>
      </c>
      <c r="E71" s="169"/>
      <c r="F71" s="169"/>
      <c r="G71" s="170"/>
      <c r="H71" s="23" t="s">
        <v>6</v>
      </c>
      <c r="I71" s="23" t="s">
        <v>380</v>
      </c>
      <c r="K71" s="13"/>
    </row>
    <row r="72" spans="1:11" ht="15.6" thickBot="1">
      <c r="A72" s="12"/>
      <c r="C72" s="208"/>
      <c r="D72" s="168" t="s">
        <v>381</v>
      </c>
      <c r="E72" s="169"/>
      <c r="F72" s="169"/>
      <c r="G72" s="170"/>
      <c r="H72" s="23" t="s">
        <v>223</v>
      </c>
      <c r="I72" s="23" t="s">
        <v>223</v>
      </c>
      <c r="K72" s="13"/>
    </row>
    <row r="73" spans="1:11" ht="15.6" thickBot="1">
      <c r="A73" s="12"/>
      <c r="C73" s="208"/>
      <c r="D73" s="168" t="s">
        <v>382</v>
      </c>
      <c r="E73" s="169"/>
      <c r="F73" s="169"/>
      <c r="G73" s="170"/>
      <c r="H73" s="23" t="s">
        <v>49</v>
      </c>
      <c r="I73" s="23" t="s">
        <v>380</v>
      </c>
      <c r="K73" s="13"/>
    </row>
    <row r="74" spans="1:11" ht="15.6" thickBot="1">
      <c r="A74" s="12"/>
      <c r="C74" s="208"/>
      <c r="D74" s="168" t="s">
        <v>383</v>
      </c>
      <c r="E74" s="169"/>
      <c r="F74" s="169"/>
      <c r="G74" s="170"/>
      <c r="H74" s="23" t="s">
        <v>6</v>
      </c>
      <c r="I74" s="23" t="s">
        <v>380</v>
      </c>
      <c r="K74" s="13"/>
    </row>
    <row r="75" spans="1:11" ht="15.6" thickBot="1">
      <c r="A75" s="12"/>
      <c r="C75" s="209"/>
      <c r="D75" s="168" t="s">
        <v>384</v>
      </c>
      <c r="E75" s="169"/>
      <c r="F75" s="169"/>
      <c r="G75" s="170"/>
      <c r="H75" s="23" t="s">
        <v>223</v>
      </c>
      <c r="I75" s="23" t="s">
        <v>223</v>
      </c>
      <c r="K75" s="13"/>
    </row>
    <row r="76" spans="1:11" ht="15.6" thickBot="1">
      <c r="A76" s="12"/>
      <c r="C76" s="210" t="s">
        <v>385</v>
      </c>
      <c r="D76" s="168" t="s">
        <v>386</v>
      </c>
      <c r="E76" s="169"/>
      <c r="F76" s="169"/>
      <c r="G76" s="170"/>
      <c r="H76" s="23" t="s">
        <v>223</v>
      </c>
      <c r="I76" s="23" t="s">
        <v>223</v>
      </c>
      <c r="K76" s="13"/>
    </row>
    <row r="77" spans="1:11" ht="15.6" thickBot="1">
      <c r="A77" s="12"/>
      <c r="C77" s="208"/>
      <c r="D77" s="168" t="s">
        <v>387</v>
      </c>
      <c r="E77" s="169"/>
      <c r="F77" s="169"/>
      <c r="G77" s="170"/>
      <c r="H77" s="23" t="s">
        <v>223</v>
      </c>
      <c r="I77" s="23" t="s">
        <v>223</v>
      </c>
      <c r="K77" s="13"/>
    </row>
    <row r="78" spans="1:11" ht="15.6" thickBot="1">
      <c r="A78" s="12"/>
      <c r="C78" s="208"/>
      <c r="D78" s="168" t="s">
        <v>388</v>
      </c>
      <c r="E78" s="169"/>
      <c r="F78" s="169"/>
      <c r="G78" s="170"/>
      <c r="H78" s="23" t="s">
        <v>223</v>
      </c>
      <c r="I78" s="23" t="s">
        <v>223</v>
      </c>
      <c r="K78" s="13"/>
    </row>
    <row r="79" spans="1:11" ht="15.6" thickBot="1">
      <c r="A79" s="12"/>
      <c r="C79" s="208"/>
      <c r="D79" s="168" t="s">
        <v>389</v>
      </c>
      <c r="E79" s="169"/>
      <c r="F79" s="169"/>
      <c r="G79" s="170"/>
      <c r="H79" s="23" t="s">
        <v>223</v>
      </c>
      <c r="I79" s="23" t="s">
        <v>223</v>
      </c>
      <c r="K79" s="13"/>
    </row>
    <row r="80" spans="1:11" ht="29.4" thickBot="1">
      <c r="A80" s="12"/>
      <c r="C80" s="209"/>
      <c r="D80" s="168" t="s">
        <v>390</v>
      </c>
      <c r="E80" s="169"/>
      <c r="F80" s="169"/>
      <c r="G80" s="170"/>
      <c r="H80" s="23" t="s">
        <v>114</v>
      </c>
      <c r="I80" s="23" t="s">
        <v>391</v>
      </c>
      <c r="K80" s="13"/>
    </row>
    <row r="81" spans="1:11" ht="15.6" thickBot="1">
      <c r="A81" s="12"/>
      <c r="C81" s="210" t="s">
        <v>392</v>
      </c>
      <c r="D81" s="168" t="s">
        <v>393</v>
      </c>
      <c r="E81" s="169"/>
      <c r="F81" s="169"/>
      <c r="G81" s="170"/>
      <c r="H81" s="23" t="s">
        <v>6</v>
      </c>
      <c r="I81" s="23" t="s">
        <v>380</v>
      </c>
      <c r="K81" s="13"/>
    </row>
    <row r="82" spans="1:11" ht="15.6" thickBot="1">
      <c r="A82" s="12"/>
      <c r="C82" s="208"/>
      <c r="D82" s="168" t="s">
        <v>394</v>
      </c>
      <c r="E82" s="169"/>
      <c r="F82" s="169"/>
      <c r="G82" s="170"/>
      <c r="H82" s="23" t="s">
        <v>6</v>
      </c>
      <c r="I82" s="23" t="s">
        <v>380</v>
      </c>
      <c r="K82" s="13"/>
    </row>
    <row r="83" spans="1:11" ht="15.6" thickBot="1">
      <c r="A83" s="12"/>
      <c r="C83" s="208"/>
      <c r="D83" s="168" t="s">
        <v>395</v>
      </c>
      <c r="E83" s="169"/>
      <c r="F83" s="169"/>
      <c r="G83" s="170"/>
      <c r="H83" s="23" t="s">
        <v>6</v>
      </c>
      <c r="I83" s="23" t="s">
        <v>380</v>
      </c>
      <c r="K83" s="13"/>
    </row>
    <row r="84" spans="1:11" ht="15.6" thickBot="1">
      <c r="A84" s="12"/>
      <c r="C84" s="208"/>
      <c r="D84" s="168" t="s">
        <v>396</v>
      </c>
      <c r="E84" s="169"/>
      <c r="F84" s="169"/>
      <c r="G84" s="170"/>
      <c r="H84" s="23" t="s">
        <v>6</v>
      </c>
      <c r="I84" s="23" t="s">
        <v>380</v>
      </c>
      <c r="K84" s="13"/>
    </row>
    <row r="85" spans="1:11" ht="15.6" thickBot="1">
      <c r="A85" s="12"/>
      <c r="C85" s="209"/>
      <c r="D85" s="168" t="s">
        <v>397</v>
      </c>
      <c r="E85" s="169"/>
      <c r="F85" s="169"/>
      <c r="G85" s="170"/>
      <c r="H85" s="23" t="s">
        <v>6</v>
      </c>
      <c r="I85" s="23" t="s">
        <v>380</v>
      </c>
      <c r="K85" s="13"/>
    </row>
    <row r="86" spans="1:11" ht="29.4" thickBot="1">
      <c r="A86" s="12"/>
      <c r="C86" s="210" t="s">
        <v>398</v>
      </c>
      <c r="D86" s="168" t="s">
        <v>399</v>
      </c>
      <c r="E86" s="169"/>
      <c r="F86" s="169"/>
      <c r="G86" s="170"/>
      <c r="H86" s="23" t="s">
        <v>8</v>
      </c>
      <c r="I86" s="23" t="s">
        <v>391</v>
      </c>
      <c r="K86" s="13"/>
    </row>
    <row r="87" spans="1:11" ht="29.4" thickBot="1">
      <c r="A87" s="12"/>
      <c r="C87" s="208"/>
      <c r="D87" s="168" t="s">
        <v>400</v>
      </c>
      <c r="E87" s="169"/>
      <c r="F87" s="169"/>
      <c r="G87" s="170"/>
      <c r="H87" s="23" t="s">
        <v>8</v>
      </c>
      <c r="I87" s="23" t="s">
        <v>391</v>
      </c>
      <c r="K87" s="13"/>
    </row>
    <row r="88" spans="1:11" ht="29.4" thickBot="1">
      <c r="A88" s="12"/>
      <c r="C88" s="208"/>
      <c r="D88" s="168" t="s">
        <v>401</v>
      </c>
      <c r="E88" s="169"/>
      <c r="F88" s="169"/>
      <c r="G88" s="170"/>
      <c r="H88" s="23" t="s">
        <v>8</v>
      </c>
      <c r="I88" s="23" t="s">
        <v>391</v>
      </c>
      <c r="K88" s="13"/>
    </row>
    <row r="89" spans="1:11" ht="29.4" thickBot="1">
      <c r="A89" s="12"/>
      <c r="C89" s="208"/>
      <c r="D89" s="168" t="s">
        <v>402</v>
      </c>
      <c r="E89" s="169"/>
      <c r="F89" s="169"/>
      <c r="G89" s="170"/>
      <c r="H89" s="23" t="s">
        <v>8</v>
      </c>
      <c r="I89" s="23" t="s">
        <v>391</v>
      </c>
      <c r="K89" s="13"/>
    </row>
    <row r="90" spans="1:11" ht="29.4" thickBot="1">
      <c r="A90" s="12"/>
      <c r="C90" s="209"/>
      <c r="D90" s="168" t="s">
        <v>403</v>
      </c>
      <c r="E90" s="169"/>
      <c r="F90" s="169"/>
      <c r="G90" s="170"/>
      <c r="H90" s="23" t="s">
        <v>8</v>
      </c>
      <c r="I90" s="23" t="s">
        <v>391</v>
      </c>
      <c r="K90" s="13"/>
    </row>
    <row r="91" spans="1:11" ht="15.6" thickBot="1">
      <c r="A91" s="12"/>
      <c r="C91" s="210" t="s">
        <v>404</v>
      </c>
      <c r="D91" s="168" t="s">
        <v>405</v>
      </c>
      <c r="E91" s="169"/>
      <c r="F91" s="169"/>
      <c r="G91" s="170"/>
      <c r="H91" s="23" t="s">
        <v>406</v>
      </c>
      <c r="I91" s="23" t="s">
        <v>407</v>
      </c>
      <c r="K91" s="13"/>
    </row>
    <row r="92" spans="1:11" ht="15.6" thickBot="1">
      <c r="A92" s="12"/>
      <c r="C92" s="209"/>
      <c r="D92" s="168" t="s">
        <v>408</v>
      </c>
      <c r="E92" s="169"/>
      <c r="F92" s="169"/>
      <c r="G92" s="170"/>
      <c r="H92" s="23" t="s">
        <v>406</v>
      </c>
      <c r="I92" s="23" t="s">
        <v>407</v>
      </c>
      <c r="K92" s="13"/>
    </row>
    <row r="93" spans="1:11" ht="15.6" thickBot="1">
      <c r="A93" s="12"/>
      <c r="C93" s="210" t="s">
        <v>409</v>
      </c>
      <c r="D93" s="168" t="s">
        <v>410</v>
      </c>
      <c r="E93" s="169"/>
      <c r="F93" s="169"/>
      <c r="G93" s="170"/>
      <c r="H93" s="23" t="s">
        <v>126</v>
      </c>
      <c r="I93" s="23" t="s">
        <v>287</v>
      </c>
      <c r="K93" s="13"/>
    </row>
    <row r="94" spans="1:11" ht="15.6" thickBot="1">
      <c r="A94" s="12"/>
      <c r="C94" s="208"/>
      <c r="D94" s="168" t="s">
        <v>411</v>
      </c>
      <c r="E94" s="169"/>
      <c r="F94" s="169"/>
      <c r="G94" s="170"/>
      <c r="H94" s="23" t="s">
        <v>412</v>
      </c>
      <c r="I94" s="23" t="s">
        <v>413</v>
      </c>
      <c r="K94" s="13"/>
    </row>
    <row r="95" spans="1:11" ht="15.6" thickBot="1">
      <c r="A95" s="12"/>
      <c r="C95" s="209"/>
      <c r="D95" s="168" t="s">
        <v>414</v>
      </c>
      <c r="E95" s="169"/>
      <c r="F95" s="169"/>
      <c r="G95" s="170"/>
      <c r="H95" s="23" t="s">
        <v>143</v>
      </c>
      <c r="I95" s="23" t="s">
        <v>287</v>
      </c>
      <c r="K95" s="13"/>
    </row>
    <row r="96" spans="1:11" ht="33" customHeight="1" thickBot="1">
      <c r="A96" s="12"/>
      <c r="C96" s="73" t="s">
        <v>415</v>
      </c>
      <c r="D96" s="168" t="s">
        <v>416</v>
      </c>
      <c r="E96" s="169"/>
      <c r="F96" s="169"/>
      <c r="G96" s="170"/>
      <c r="H96" s="23" t="s">
        <v>143</v>
      </c>
      <c r="I96" s="23" t="s">
        <v>287</v>
      </c>
      <c r="K96" s="13"/>
    </row>
    <row r="97" spans="1:11" ht="15.6" thickBot="1">
      <c r="A97" s="12"/>
      <c r="C97" s="210" t="s">
        <v>417</v>
      </c>
      <c r="D97" s="168" t="s">
        <v>418</v>
      </c>
      <c r="E97" s="169"/>
      <c r="F97" s="169"/>
      <c r="G97" s="170"/>
      <c r="H97" s="23" t="s">
        <v>117</v>
      </c>
      <c r="I97" s="23" t="s">
        <v>287</v>
      </c>
      <c r="K97" s="13"/>
    </row>
    <row r="98" spans="1:11" ht="15.6" thickBot="1">
      <c r="A98" s="12"/>
      <c r="C98" s="208"/>
      <c r="D98" s="168" t="s">
        <v>419</v>
      </c>
      <c r="E98" s="169"/>
      <c r="F98" s="169"/>
      <c r="G98" s="170"/>
      <c r="H98" s="23" t="s">
        <v>117</v>
      </c>
      <c r="I98" s="23" t="s">
        <v>287</v>
      </c>
      <c r="K98" s="13"/>
    </row>
    <row r="99" spans="1:11" ht="15.6" thickBot="1">
      <c r="A99" s="12"/>
      <c r="C99" s="208"/>
      <c r="D99" s="168" t="s">
        <v>420</v>
      </c>
      <c r="E99" s="169"/>
      <c r="F99" s="169"/>
      <c r="G99" s="170"/>
      <c r="H99" s="23" t="s">
        <v>117</v>
      </c>
      <c r="I99" s="23" t="s">
        <v>287</v>
      </c>
      <c r="K99" s="13"/>
    </row>
    <row r="100" spans="1:11" ht="15.6" thickBot="1">
      <c r="A100" s="12"/>
      <c r="C100" s="208"/>
      <c r="D100" s="168" t="s">
        <v>421</v>
      </c>
      <c r="E100" s="169"/>
      <c r="F100" s="169"/>
      <c r="G100" s="170"/>
      <c r="H100" s="23" t="s">
        <v>117</v>
      </c>
      <c r="I100" s="23" t="s">
        <v>287</v>
      </c>
      <c r="K100" s="13"/>
    </row>
    <row r="101" spans="1:11" ht="15.6" thickBot="1">
      <c r="A101" s="12"/>
      <c r="C101" s="208"/>
      <c r="D101" s="168" t="s">
        <v>422</v>
      </c>
      <c r="E101" s="169"/>
      <c r="F101" s="169"/>
      <c r="G101" s="170"/>
      <c r="H101" s="23" t="s">
        <v>117</v>
      </c>
      <c r="I101" s="23" t="s">
        <v>287</v>
      </c>
      <c r="K101" s="13"/>
    </row>
    <row r="102" spans="1:11" ht="15.6" thickBot="1">
      <c r="A102" s="12"/>
      <c r="C102" s="208"/>
      <c r="D102" s="168" t="s">
        <v>423</v>
      </c>
      <c r="E102" s="169"/>
      <c r="F102" s="169"/>
      <c r="G102" s="170"/>
      <c r="H102" s="23" t="s">
        <v>117</v>
      </c>
      <c r="I102" s="23" t="s">
        <v>287</v>
      </c>
      <c r="K102" s="13"/>
    </row>
    <row r="103" spans="1:11" ht="15.6" thickBot="1">
      <c r="A103" s="12"/>
      <c r="C103" s="208"/>
      <c r="D103" s="168" t="s">
        <v>424</v>
      </c>
      <c r="E103" s="169"/>
      <c r="F103" s="169"/>
      <c r="G103" s="170"/>
      <c r="H103" s="23" t="s">
        <v>117</v>
      </c>
      <c r="I103" s="23" t="s">
        <v>287</v>
      </c>
      <c r="K103" s="13"/>
    </row>
    <row r="104" spans="1:11" ht="15.6" thickBot="1">
      <c r="A104" s="12"/>
      <c r="C104" s="208"/>
      <c r="D104" s="168" t="s">
        <v>425</v>
      </c>
      <c r="E104" s="169"/>
      <c r="F104" s="169"/>
      <c r="G104" s="170"/>
      <c r="H104" s="23" t="s">
        <v>117</v>
      </c>
      <c r="I104" s="23" t="s">
        <v>287</v>
      </c>
      <c r="K104" s="13"/>
    </row>
    <row r="105" spans="1:11" ht="15.6" thickBot="1">
      <c r="A105" s="12"/>
      <c r="C105" s="208"/>
      <c r="D105" s="168" t="s">
        <v>426</v>
      </c>
      <c r="E105" s="169"/>
      <c r="F105" s="169"/>
      <c r="G105" s="170"/>
      <c r="H105" s="23" t="s">
        <v>117</v>
      </c>
      <c r="I105" s="23" t="s">
        <v>287</v>
      </c>
      <c r="K105" s="13"/>
    </row>
    <row r="106" spans="1:11" ht="15.6" thickBot="1">
      <c r="A106" s="12"/>
      <c r="C106" s="209"/>
      <c r="D106" s="168" t="s">
        <v>427</v>
      </c>
      <c r="E106" s="169"/>
      <c r="F106" s="169"/>
      <c r="G106" s="170"/>
      <c r="H106" s="23" t="s">
        <v>117</v>
      </c>
      <c r="I106" s="23" t="s">
        <v>287</v>
      </c>
      <c r="K106" s="13"/>
    </row>
    <row r="107" spans="1:11" ht="15.6" thickBot="1">
      <c r="A107" s="12"/>
      <c r="C107" s="210" t="s">
        <v>428</v>
      </c>
      <c r="D107" s="168" t="s">
        <v>429</v>
      </c>
      <c r="E107" s="169"/>
      <c r="F107" s="169"/>
      <c r="G107" s="170"/>
      <c r="H107" s="23" t="s">
        <v>143</v>
      </c>
      <c r="I107" s="23" t="s">
        <v>287</v>
      </c>
      <c r="K107" s="13"/>
    </row>
    <row r="108" spans="1:11" ht="15.6" thickBot="1">
      <c r="A108" s="12"/>
      <c r="C108" s="208"/>
      <c r="D108" s="168" t="s">
        <v>430</v>
      </c>
      <c r="E108" s="169"/>
      <c r="F108" s="169"/>
      <c r="G108" s="170"/>
      <c r="H108" s="23" t="s">
        <v>431</v>
      </c>
      <c r="I108" s="23" t="s">
        <v>432</v>
      </c>
      <c r="K108" s="13"/>
    </row>
    <row r="109" spans="1:11" ht="15.6" thickBot="1">
      <c r="A109" s="12"/>
      <c r="C109" s="209"/>
      <c r="D109" s="168" t="s">
        <v>433</v>
      </c>
      <c r="E109" s="169"/>
      <c r="F109" s="169"/>
      <c r="G109" s="170"/>
      <c r="H109" s="23" t="s">
        <v>143</v>
      </c>
      <c r="I109" s="23" t="s">
        <v>287</v>
      </c>
      <c r="K109" s="13"/>
    </row>
    <row r="110" spans="1:11" ht="29.4" thickBot="1">
      <c r="A110" s="12"/>
      <c r="C110" s="210" t="s">
        <v>434</v>
      </c>
      <c r="D110" s="168" t="s">
        <v>435</v>
      </c>
      <c r="E110" s="169"/>
      <c r="F110" s="169"/>
      <c r="G110" s="170"/>
      <c r="H110" s="23" t="s">
        <v>436</v>
      </c>
      <c r="I110" s="23" t="s">
        <v>437</v>
      </c>
      <c r="K110" s="13"/>
    </row>
    <row r="111" spans="1:11" ht="15.6" thickBot="1">
      <c r="A111" s="12"/>
      <c r="C111" s="209"/>
      <c r="D111" s="168" t="s">
        <v>438</v>
      </c>
      <c r="E111" s="169"/>
      <c r="F111" s="169"/>
      <c r="G111" s="170"/>
      <c r="H111" s="23" t="s">
        <v>16</v>
      </c>
      <c r="I111" s="23" t="s">
        <v>320</v>
      </c>
      <c r="K111" s="13"/>
    </row>
    <row r="112" spans="1:11" ht="15.6" thickBot="1">
      <c r="A112" s="12"/>
      <c r="C112" s="85" t="s">
        <v>439</v>
      </c>
      <c r="D112" s="168" t="s">
        <v>440</v>
      </c>
      <c r="E112" s="169"/>
      <c r="F112" s="169"/>
      <c r="G112" s="170"/>
      <c r="H112" s="23" t="s">
        <v>143</v>
      </c>
      <c r="I112" s="23" t="s">
        <v>287</v>
      </c>
      <c r="K112" s="13"/>
    </row>
    <row r="113" spans="1:11" ht="15.6" thickBot="1">
      <c r="A113" s="12"/>
      <c r="C113" s="85" t="s">
        <v>441</v>
      </c>
      <c r="D113" s="168" t="s">
        <v>442</v>
      </c>
      <c r="E113" s="169"/>
      <c r="F113" s="169"/>
      <c r="G113" s="170"/>
      <c r="H113" s="23" t="s">
        <v>443</v>
      </c>
      <c r="I113" s="23" t="s">
        <v>444</v>
      </c>
      <c r="K113" s="13"/>
    </row>
    <row r="114" spans="1:11" ht="29.4" thickBot="1">
      <c r="A114" s="12"/>
      <c r="C114" s="85" t="s">
        <v>445</v>
      </c>
      <c r="D114" s="168" t="s">
        <v>446</v>
      </c>
      <c r="E114" s="169"/>
      <c r="F114" s="169"/>
      <c r="G114" s="170"/>
      <c r="H114" s="23" t="s">
        <v>447</v>
      </c>
      <c r="I114" s="23" t="s">
        <v>448</v>
      </c>
      <c r="K114" s="13"/>
    </row>
    <row r="115" spans="1:11" ht="15.6" thickBot="1">
      <c r="A115" s="12"/>
      <c r="C115" s="210" t="s">
        <v>449</v>
      </c>
      <c r="D115" s="168" t="s">
        <v>450</v>
      </c>
      <c r="E115" s="169"/>
      <c r="F115" s="169"/>
      <c r="G115" s="170"/>
      <c r="H115" s="23" t="s">
        <v>451</v>
      </c>
      <c r="I115" s="23" t="s">
        <v>223</v>
      </c>
      <c r="K115" s="13"/>
    </row>
    <row r="116" spans="1:11" ht="15.6" thickBot="1">
      <c r="A116" s="12"/>
      <c r="C116" s="209"/>
      <c r="D116" s="168" t="s">
        <v>452</v>
      </c>
      <c r="E116" s="169"/>
      <c r="F116" s="169"/>
      <c r="G116" s="170"/>
      <c r="H116" s="23" t="s">
        <v>451</v>
      </c>
      <c r="I116" s="23" t="s">
        <v>223</v>
      </c>
      <c r="K116" s="13"/>
    </row>
    <row r="117" spans="1:11" ht="15.6" thickBot="1">
      <c r="A117" s="12"/>
      <c r="C117" s="85" t="s">
        <v>453</v>
      </c>
      <c r="D117" s="168" t="s">
        <v>454</v>
      </c>
      <c r="E117" s="169"/>
      <c r="F117" s="169"/>
      <c r="G117" s="170"/>
      <c r="H117" s="23" t="s">
        <v>210</v>
      </c>
      <c r="I117" s="23" t="s">
        <v>455</v>
      </c>
      <c r="K117" s="13"/>
    </row>
    <row r="118" spans="1:11" ht="15">
      <c r="A118" s="12"/>
      <c r="H118" s="83"/>
      <c r="K118" s="13"/>
    </row>
    <row r="119" spans="1:11" ht="15">
      <c r="A119" s="12"/>
      <c r="B119" s="13"/>
      <c r="C119" s="13"/>
      <c r="D119" s="13"/>
      <c r="E119" s="13"/>
      <c r="F119" s="13"/>
      <c r="G119" s="13"/>
      <c r="H119" s="13"/>
      <c r="I119" s="13"/>
      <c r="J119" s="13"/>
      <c r="K119" s="13"/>
    </row>
  </sheetData>
  <sheetProtection sheet="1" objects="1" scenarios="1"/>
  <mergeCells count="124">
    <mergeCell ref="C115:C116"/>
    <mergeCell ref="D108:G108"/>
    <mergeCell ref="D109:G109"/>
    <mergeCell ref="D110:G110"/>
    <mergeCell ref="C97:C106"/>
    <mergeCell ref="C107:C109"/>
    <mergeCell ref="C110:C111"/>
    <mergeCell ref="D103:G103"/>
    <mergeCell ref="D104:G104"/>
    <mergeCell ref="D105:G105"/>
    <mergeCell ref="D106:G106"/>
    <mergeCell ref="D107:G107"/>
    <mergeCell ref="D98:G98"/>
    <mergeCell ref="D99:G99"/>
    <mergeCell ref="D100:G100"/>
    <mergeCell ref="D101:G101"/>
    <mergeCell ref="D102:G102"/>
    <mergeCell ref="D116:G116"/>
    <mergeCell ref="C76:C80"/>
    <mergeCell ref="C81:C85"/>
    <mergeCell ref="C86:C90"/>
    <mergeCell ref="C91:C92"/>
    <mergeCell ref="C93:C95"/>
    <mergeCell ref="D87:G87"/>
    <mergeCell ref="D88:G88"/>
    <mergeCell ref="D89:G89"/>
    <mergeCell ref="D90:G90"/>
    <mergeCell ref="D91:G91"/>
    <mergeCell ref="D82:G82"/>
    <mergeCell ref="D83:G83"/>
    <mergeCell ref="D84:G84"/>
    <mergeCell ref="D85:G85"/>
    <mergeCell ref="D86:G86"/>
    <mergeCell ref="D77:G77"/>
    <mergeCell ref="D78:G78"/>
    <mergeCell ref="D79:G79"/>
    <mergeCell ref="D80:G80"/>
    <mergeCell ref="D81:G81"/>
    <mergeCell ref="D76:G76"/>
    <mergeCell ref="D52:G52"/>
    <mergeCell ref="D53:G53"/>
    <mergeCell ref="D54:G54"/>
    <mergeCell ref="D66:G66"/>
    <mergeCell ref="D67:G67"/>
    <mergeCell ref="D73:G73"/>
    <mergeCell ref="D74:G74"/>
    <mergeCell ref="C54:C57"/>
    <mergeCell ref="C58:C59"/>
    <mergeCell ref="C60:C61"/>
    <mergeCell ref="C63:C65"/>
    <mergeCell ref="C67:C70"/>
    <mergeCell ref="C71:C75"/>
    <mergeCell ref="D68:G68"/>
    <mergeCell ref="D69:G69"/>
    <mergeCell ref="D70:G70"/>
    <mergeCell ref="D71:G71"/>
    <mergeCell ref="D72:G72"/>
    <mergeCell ref="D55:G55"/>
    <mergeCell ref="D56:G56"/>
    <mergeCell ref="D75:G75"/>
    <mergeCell ref="D57:G57"/>
    <mergeCell ref="D58:G58"/>
    <mergeCell ref="D59:G59"/>
    <mergeCell ref="D60:G60"/>
    <mergeCell ref="D61:G61"/>
    <mergeCell ref="D62:G62"/>
    <mergeCell ref="D63:G63"/>
    <mergeCell ref="D64:G64"/>
    <mergeCell ref="D65:G65"/>
    <mergeCell ref="D117:G117"/>
    <mergeCell ref="D94:G94"/>
    <mergeCell ref="D95:G95"/>
    <mergeCell ref="D96:G96"/>
    <mergeCell ref="D97:G97"/>
    <mergeCell ref="D111:G111"/>
    <mergeCell ref="D112:G112"/>
    <mergeCell ref="D113:G113"/>
    <mergeCell ref="D114:G114"/>
    <mergeCell ref="D115:G115"/>
    <mergeCell ref="D92:G92"/>
    <mergeCell ref="D93:G93"/>
    <mergeCell ref="D47:G47"/>
    <mergeCell ref="D48:G48"/>
    <mergeCell ref="D49:G49"/>
    <mergeCell ref="D50:G50"/>
    <mergeCell ref="D51:G51"/>
    <mergeCell ref="C6:I6"/>
    <mergeCell ref="D20:G20"/>
    <mergeCell ref="D21:G21"/>
    <mergeCell ref="D22:G22"/>
    <mergeCell ref="C21:C50"/>
    <mergeCell ref="D36:G36"/>
    <mergeCell ref="D37:G37"/>
    <mergeCell ref="D38:G38"/>
    <mergeCell ref="D39:G39"/>
    <mergeCell ref="D34:G34"/>
    <mergeCell ref="D35:G35"/>
    <mergeCell ref="D33:G33"/>
    <mergeCell ref="C8:I8"/>
    <mergeCell ref="C9:I9"/>
    <mergeCell ref="C10:D10"/>
    <mergeCell ref="D13:G13"/>
    <mergeCell ref="D14:G14"/>
    <mergeCell ref="D15:G15"/>
    <mergeCell ref="C51:C53"/>
    <mergeCell ref="D46:G46"/>
    <mergeCell ref="D16:G16"/>
    <mergeCell ref="D24:G24"/>
    <mergeCell ref="D25:G25"/>
    <mergeCell ref="D26:G26"/>
    <mergeCell ref="D27:G27"/>
    <mergeCell ref="D23:G23"/>
    <mergeCell ref="D28:G28"/>
    <mergeCell ref="D29:G29"/>
    <mergeCell ref="D30:G30"/>
    <mergeCell ref="C3:D4"/>
    <mergeCell ref="D31:G31"/>
    <mergeCell ref="D32:G32"/>
    <mergeCell ref="D40:G40"/>
    <mergeCell ref="D41:G41"/>
    <mergeCell ref="D42:G42"/>
    <mergeCell ref="D43:G43"/>
    <mergeCell ref="D44:G44"/>
    <mergeCell ref="D45:G4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213C9-9C63-4DED-92AA-D9005410FA19}">
  <sheetPr>
    <tabColor theme="8" tint="0.39997558519241921"/>
  </sheetPr>
  <dimension ref="A1:L15"/>
  <sheetViews>
    <sheetView showGridLines="0" workbookViewId="0">
      <selection activeCell="G3" sqref="G3"/>
    </sheetView>
  </sheetViews>
  <sheetFormatPr defaultRowHeight="14.4"/>
  <cols>
    <col min="1" max="2" width="3" customWidth="1"/>
    <col min="3" max="3" width="33.77734375" customWidth="1"/>
    <col min="4" max="4" width="32.44140625" customWidth="1"/>
    <col min="5" max="6" width="10.77734375" bestFit="1" customWidth="1"/>
    <col min="7" max="7" width="61.21875" customWidth="1"/>
    <col min="8" max="8" width="17.77734375" customWidth="1"/>
    <col min="9" max="10" width="3" customWidth="1"/>
  </cols>
  <sheetData>
    <row r="1" spans="1:12" ht="15">
      <c r="A1" s="12"/>
      <c r="B1" s="13"/>
      <c r="C1" s="13"/>
      <c r="D1" s="13"/>
      <c r="E1" s="13"/>
      <c r="F1" s="13"/>
      <c r="G1" s="13"/>
      <c r="H1" s="13"/>
      <c r="I1" s="13"/>
      <c r="J1" s="13"/>
    </row>
    <row r="2" spans="1:12" ht="15">
      <c r="A2" s="12"/>
      <c r="J2" s="13"/>
    </row>
    <row r="3" spans="1:12" ht="15">
      <c r="A3" s="12"/>
      <c r="C3" s="134" t="e" vm="1">
        <v>#VALUE!</v>
      </c>
      <c r="J3" s="13"/>
    </row>
    <row r="4" spans="1:12" ht="15">
      <c r="A4" s="12"/>
      <c r="C4" s="134"/>
      <c r="J4" s="13"/>
    </row>
    <row r="5" spans="1:12" ht="7.5" customHeight="1">
      <c r="A5" s="12"/>
      <c r="C5" s="134"/>
      <c r="J5" s="13"/>
    </row>
    <row r="6" spans="1:12" ht="23.4">
      <c r="A6" s="12"/>
      <c r="C6" s="142" t="s">
        <v>456</v>
      </c>
      <c r="D6" s="142"/>
      <c r="E6" s="142"/>
      <c r="F6" s="142"/>
      <c r="G6" s="142"/>
      <c r="H6" s="142"/>
      <c r="I6" s="14"/>
      <c r="J6" s="16"/>
      <c r="K6" s="14"/>
      <c r="L6" s="14"/>
    </row>
    <row r="7" spans="1:12" ht="6" customHeight="1">
      <c r="A7" s="12"/>
      <c r="J7" s="13"/>
    </row>
    <row r="8" spans="1:12" ht="15">
      <c r="A8" s="12"/>
      <c r="C8" s="1" t="s">
        <v>457</v>
      </c>
      <c r="J8" s="13"/>
    </row>
    <row r="9" spans="1:12" ht="15">
      <c r="A9" s="12"/>
      <c r="J9" s="13"/>
    </row>
    <row r="10" spans="1:12" ht="15">
      <c r="A10" s="12"/>
      <c r="C10" s="72" t="s">
        <v>458</v>
      </c>
      <c r="D10" s="18" t="s">
        <v>459</v>
      </c>
      <c r="E10" s="171" t="s">
        <v>460</v>
      </c>
      <c r="F10" s="137"/>
      <c r="G10" s="138"/>
      <c r="H10" s="67" t="s">
        <v>461</v>
      </c>
      <c r="J10" s="13"/>
    </row>
    <row r="11" spans="1:12" ht="15.6" thickBot="1">
      <c r="A11" s="12"/>
      <c r="C11" s="73" t="s">
        <v>462</v>
      </c>
      <c r="D11" s="23" t="s">
        <v>463</v>
      </c>
      <c r="E11" s="204" t="s">
        <v>464</v>
      </c>
      <c r="F11" s="205"/>
      <c r="G11" s="206"/>
      <c r="H11" s="23" t="s">
        <v>465</v>
      </c>
      <c r="J11" s="13"/>
    </row>
    <row r="12" spans="1:12" ht="15.6" thickBot="1">
      <c r="A12" s="12"/>
      <c r="C12" s="73" t="s">
        <v>462</v>
      </c>
      <c r="D12" s="23" t="s">
        <v>223</v>
      </c>
      <c r="E12" s="213" t="s">
        <v>466</v>
      </c>
      <c r="F12" s="214"/>
      <c r="G12" s="215"/>
      <c r="H12" s="23" t="s">
        <v>465</v>
      </c>
      <c r="J12" s="13"/>
    </row>
    <row r="13" spans="1:12" ht="15.6" thickBot="1">
      <c r="A13" s="12"/>
      <c r="C13" s="73" t="s">
        <v>467</v>
      </c>
      <c r="D13" s="23" t="s">
        <v>468</v>
      </c>
      <c r="E13" s="213" t="s">
        <v>469</v>
      </c>
      <c r="F13" s="214"/>
      <c r="G13" s="215"/>
      <c r="H13" s="23" t="s">
        <v>465</v>
      </c>
      <c r="J13" s="13"/>
    </row>
    <row r="14" spans="1:12" ht="15">
      <c r="A14" s="12"/>
      <c r="J14" s="13"/>
    </row>
    <row r="15" spans="1:12" ht="15">
      <c r="A15" s="12"/>
      <c r="B15" s="13"/>
      <c r="C15" s="13"/>
      <c r="D15" s="13"/>
      <c r="E15" s="13"/>
      <c r="F15" s="13"/>
      <c r="G15" s="13"/>
      <c r="H15" s="13"/>
      <c r="I15" s="13"/>
      <c r="J15" s="13"/>
    </row>
  </sheetData>
  <sheetProtection sheet="1" objects="1" scenarios="1"/>
  <mergeCells count="6">
    <mergeCell ref="C3:C5"/>
    <mergeCell ref="E10:G10"/>
    <mergeCell ref="E11:G11"/>
    <mergeCell ref="E12:G12"/>
    <mergeCell ref="E13:G13"/>
    <mergeCell ref="C6:H6"/>
  </mergeCells>
  <hyperlinks>
    <hyperlink ref="E11" r:id="rId1" display="https://www.fca.org.uk/publication/guidance-consultation/gc24-5.pdf" xr:uid="{B8D03046-3749-4947-B5B5-1E1AE0693F3C}"/>
    <hyperlink ref="E11:G11" r:id="rId2" display="Authorised Push Payment Fraud: enabling a risk-based approach to payment processing" xr:uid="{9BE294CE-3824-4EFF-940F-60CF5F0230CD}"/>
    <hyperlink ref="E12" r:id="rId3" display="https://www.fca.org.uk/publication/call-for-input/call-for-input-review-retail-conduct-rules.pdf" xr:uid="{F15ED7FD-EDC0-4E59-8F98-7440E4A68FEC}"/>
    <hyperlink ref="E12:G12" r:id="rId4" display="Review of FCA requirements following the introduction of the Consumer Duty" xr:uid="{C73A0005-635C-4EA1-BFBF-730AA5EAB756}"/>
    <hyperlink ref="E13" r:id="rId5" display="https://www.psr.org.uk/publications/consultations/cp2411-faster-payments-app-scams-changing-the-maximum-level-of-reimbursement/" xr:uid="{521FBB7A-51C9-4062-A2AB-A33F14B789D3}"/>
    <hyperlink ref="E13:G13" r:id="rId6" display="Faster Payments APP scams:  Changing the maximum level of reimbursement" xr:uid="{15F9E9BF-077A-46C5-913D-2593F4FA6C9F}"/>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009D6-5D16-440B-B733-925DB748F368}">
  <sheetPr>
    <tabColor theme="8" tint="0.39997558519241921"/>
  </sheetPr>
  <dimension ref="A1:K24"/>
  <sheetViews>
    <sheetView showGridLines="0" workbookViewId="0">
      <selection activeCell="G3" sqref="G3"/>
    </sheetView>
  </sheetViews>
  <sheetFormatPr defaultRowHeight="14.4"/>
  <cols>
    <col min="1" max="2" width="3" customWidth="1"/>
    <col min="3" max="3" width="33.77734375" customWidth="1"/>
    <col min="4" max="4" width="32.44140625" customWidth="1"/>
    <col min="5" max="6" width="10.77734375" bestFit="1" customWidth="1"/>
    <col min="7" max="7" width="123.44140625" customWidth="1"/>
    <col min="8" max="9" width="3" customWidth="1"/>
  </cols>
  <sheetData>
    <row r="1" spans="1:11" ht="15">
      <c r="A1" s="12"/>
      <c r="B1" s="13"/>
      <c r="C1" s="13"/>
      <c r="D1" s="13"/>
      <c r="E1" s="13"/>
      <c r="F1" s="13"/>
      <c r="G1" s="13"/>
      <c r="H1" s="13"/>
      <c r="I1" s="13"/>
    </row>
    <row r="2" spans="1:11" ht="15">
      <c r="A2" s="12"/>
      <c r="I2" s="13"/>
    </row>
    <row r="3" spans="1:11" ht="15">
      <c r="A3" s="12"/>
      <c r="C3" s="134" t="e" vm="1">
        <v>#VALUE!</v>
      </c>
      <c r="I3" s="13"/>
    </row>
    <row r="4" spans="1:11" ht="15">
      <c r="A4" s="12"/>
      <c r="C4" s="134"/>
      <c r="I4" s="13"/>
    </row>
    <row r="5" spans="1:11" ht="8.25" customHeight="1">
      <c r="A5" s="12"/>
      <c r="C5" s="134"/>
      <c r="I5" s="13"/>
    </row>
    <row r="6" spans="1:11" ht="23.4">
      <c r="A6" s="12"/>
      <c r="C6" s="142" t="s">
        <v>470</v>
      </c>
      <c r="D6" s="142"/>
      <c r="E6" s="142"/>
      <c r="F6" s="142"/>
      <c r="G6" s="142"/>
      <c r="H6" s="14"/>
      <c r="I6" s="16"/>
      <c r="J6" s="14"/>
      <c r="K6" s="14"/>
    </row>
    <row r="7" spans="1:11" ht="15">
      <c r="A7" s="12"/>
      <c r="I7" s="13"/>
    </row>
    <row r="8" spans="1:11" ht="15">
      <c r="A8" s="12"/>
      <c r="C8" s="137" t="s">
        <v>471</v>
      </c>
      <c r="D8" s="138"/>
      <c r="E8" s="171" t="s">
        <v>472</v>
      </c>
      <c r="F8" s="137"/>
      <c r="G8" s="138"/>
      <c r="I8" s="13"/>
    </row>
    <row r="9" spans="1:11" ht="15.6" thickBot="1">
      <c r="A9" s="12"/>
      <c r="C9" s="217" t="s">
        <v>473</v>
      </c>
      <c r="D9" s="218"/>
      <c r="E9" s="216" t="s">
        <v>474</v>
      </c>
      <c r="F9" s="205"/>
      <c r="G9" s="206"/>
      <c r="I9" s="13"/>
    </row>
    <row r="10" spans="1:11" ht="15.6" thickBot="1">
      <c r="A10" s="12"/>
      <c r="C10" s="217" t="s">
        <v>475</v>
      </c>
      <c r="D10" s="218"/>
      <c r="E10" s="216" t="s">
        <v>476</v>
      </c>
      <c r="F10" s="205"/>
      <c r="G10" s="206"/>
      <c r="I10" s="13"/>
    </row>
    <row r="11" spans="1:11" ht="32.25" customHeight="1" thickBot="1">
      <c r="A11" s="12"/>
      <c r="C11" s="217" t="s">
        <v>477</v>
      </c>
      <c r="D11" s="218"/>
      <c r="E11" s="216" t="s">
        <v>478</v>
      </c>
      <c r="F11" s="205"/>
      <c r="G11" s="206"/>
      <c r="I11" s="13"/>
    </row>
    <row r="12" spans="1:11" ht="15.6" thickBot="1">
      <c r="A12" s="12"/>
      <c r="C12" s="217" t="s">
        <v>479</v>
      </c>
      <c r="D12" s="218"/>
      <c r="E12" s="216" t="s">
        <v>480</v>
      </c>
      <c r="F12" s="205"/>
      <c r="G12" s="206"/>
      <c r="I12" s="13"/>
    </row>
    <row r="13" spans="1:11" ht="15.6" thickBot="1">
      <c r="A13" s="12"/>
      <c r="C13" s="217" t="s">
        <v>481</v>
      </c>
      <c r="D13" s="218"/>
      <c r="E13" s="216" t="s">
        <v>482</v>
      </c>
      <c r="F13" s="205"/>
      <c r="G13" s="206"/>
      <c r="I13" s="13"/>
    </row>
    <row r="14" spans="1:11" ht="15.6" thickBot="1">
      <c r="A14" s="12"/>
      <c r="C14" s="217" t="s">
        <v>483</v>
      </c>
      <c r="D14" s="218"/>
      <c r="E14" s="216" t="s">
        <v>484</v>
      </c>
      <c r="F14" s="205"/>
      <c r="G14" s="206"/>
      <c r="I14" s="13"/>
    </row>
    <row r="15" spans="1:11" ht="15.6" thickBot="1">
      <c r="A15" s="12"/>
      <c r="C15" s="217" t="s">
        <v>485</v>
      </c>
      <c r="D15" s="218"/>
      <c r="E15" s="216" t="s">
        <v>486</v>
      </c>
      <c r="F15" s="205"/>
      <c r="G15" s="206"/>
      <c r="I15" s="13"/>
    </row>
    <row r="16" spans="1:11" ht="15.6" thickBot="1">
      <c r="A16" s="12"/>
      <c r="C16" s="217" t="s">
        <v>487</v>
      </c>
      <c r="D16" s="218"/>
      <c r="E16" s="216" t="s">
        <v>488</v>
      </c>
      <c r="F16" s="205"/>
      <c r="G16" s="206"/>
      <c r="I16" s="13"/>
    </row>
    <row r="17" spans="1:9" ht="15.6" thickBot="1">
      <c r="A17" s="12"/>
      <c r="C17" s="217" t="s">
        <v>489</v>
      </c>
      <c r="D17" s="218"/>
      <c r="E17" s="216" t="s">
        <v>490</v>
      </c>
      <c r="F17" s="205"/>
      <c r="G17" s="206"/>
      <c r="I17" s="13"/>
    </row>
    <row r="18" spans="1:9" ht="15.6" thickBot="1">
      <c r="A18" s="12"/>
      <c r="C18" s="217" t="s">
        <v>491</v>
      </c>
      <c r="D18" s="218"/>
      <c r="E18" s="216" t="s">
        <v>492</v>
      </c>
      <c r="F18" s="205"/>
      <c r="G18" s="206"/>
      <c r="I18" s="13"/>
    </row>
    <row r="19" spans="1:9" ht="15.6" thickBot="1">
      <c r="A19" s="12"/>
      <c r="C19" s="217" t="s">
        <v>493</v>
      </c>
      <c r="D19" s="218"/>
      <c r="E19" s="216" t="s">
        <v>494</v>
      </c>
      <c r="F19" s="205"/>
      <c r="G19" s="206"/>
      <c r="I19" s="13"/>
    </row>
    <row r="20" spans="1:9" ht="15.6" thickBot="1">
      <c r="A20" s="12"/>
      <c r="C20" s="217" t="s">
        <v>495</v>
      </c>
      <c r="D20" s="218"/>
      <c r="E20" s="204" t="s">
        <v>474</v>
      </c>
      <c r="F20" s="205"/>
      <c r="G20" s="206"/>
      <c r="I20" s="13"/>
    </row>
    <row r="21" spans="1:9" ht="15.6" thickBot="1">
      <c r="A21" s="12"/>
      <c r="C21" s="217" t="s">
        <v>496</v>
      </c>
      <c r="D21" s="218"/>
      <c r="E21" s="216" t="s">
        <v>497</v>
      </c>
      <c r="F21" s="205"/>
      <c r="G21" s="206"/>
      <c r="I21" s="13"/>
    </row>
    <row r="22" spans="1:9" ht="15.6" thickBot="1">
      <c r="A22" s="12"/>
      <c r="C22" s="217" t="s">
        <v>498</v>
      </c>
      <c r="D22" s="218"/>
      <c r="E22" s="216" t="s">
        <v>499</v>
      </c>
      <c r="F22" s="205"/>
      <c r="G22" s="206"/>
      <c r="I22" s="13"/>
    </row>
    <row r="23" spans="1:9" ht="15">
      <c r="A23" s="12"/>
      <c r="I23" s="13"/>
    </row>
    <row r="24" spans="1:9" ht="15">
      <c r="A24" s="12"/>
      <c r="B24" s="13"/>
      <c r="C24" s="13"/>
      <c r="D24" s="13"/>
      <c r="E24" s="13"/>
      <c r="F24" s="13"/>
      <c r="G24" s="13"/>
      <c r="H24" s="13"/>
      <c r="I24" s="13"/>
    </row>
  </sheetData>
  <sheetProtection sheet="1" objects="1" scenarios="1"/>
  <mergeCells count="32">
    <mergeCell ref="C11:D11"/>
    <mergeCell ref="C14:D14"/>
    <mergeCell ref="C15:D15"/>
    <mergeCell ref="C17:D17"/>
    <mergeCell ref="C18:D18"/>
    <mergeCell ref="C12:D12"/>
    <mergeCell ref="C16:D16"/>
    <mergeCell ref="C13:D13"/>
    <mergeCell ref="E11:G11"/>
    <mergeCell ref="E14:G14"/>
    <mergeCell ref="E15:G15"/>
    <mergeCell ref="E17:G17"/>
    <mergeCell ref="E18:G18"/>
    <mergeCell ref="E12:G12"/>
    <mergeCell ref="E16:G16"/>
    <mergeCell ref="E13:G13"/>
    <mergeCell ref="E21:G21"/>
    <mergeCell ref="E22:G22"/>
    <mergeCell ref="C19:D19"/>
    <mergeCell ref="C21:D21"/>
    <mergeCell ref="C22:D22"/>
    <mergeCell ref="C20:D20"/>
    <mergeCell ref="E20:G20"/>
    <mergeCell ref="E19:G19"/>
    <mergeCell ref="C3:C5"/>
    <mergeCell ref="C6:G6"/>
    <mergeCell ref="E8:G8"/>
    <mergeCell ref="E10:G10"/>
    <mergeCell ref="C8:D8"/>
    <mergeCell ref="C10:D10"/>
    <mergeCell ref="C9:D9"/>
    <mergeCell ref="E9:G9"/>
  </mergeCells>
  <hyperlinks>
    <hyperlink ref="E10" r:id="rId1" xr:uid="{09A7B7BA-082B-4084-88BB-661E47AE5A85}"/>
    <hyperlink ref="E11" r:id="rId2" xr:uid="{CFF138A4-9832-429C-B5EC-7E11C656EE05}"/>
    <hyperlink ref="E12" r:id="rId3" xr:uid="{C661A018-58CC-4386-ACB1-0E847C6875F0}"/>
    <hyperlink ref="E14" r:id="rId4" xr:uid="{CA57F759-0AF5-487B-827F-06AB57B36F05}"/>
    <hyperlink ref="E15" r:id="rId5" xr:uid="{5BC26BD1-F2C2-4855-9F08-ACB11A6F54DA}"/>
    <hyperlink ref="E16" r:id="rId6" xr:uid="{261BE294-6450-43F4-A515-E8F26B0C097A}"/>
    <hyperlink ref="E17" r:id="rId7" xr:uid="{837F5C49-CD3D-48F2-B28C-E76436D45962}"/>
    <hyperlink ref="E18" r:id="rId8" xr:uid="{89BFBA55-17C9-4006-9DBA-77F60C2D94F3}"/>
    <hyperlink ref="E19" r:id="rId9" xr:uid="{31224027-21CF-4C96-A55E-4CC5F64B24C5}"/>
    <hyperlink ref="E21" r:id="rId10" xr:uid="{B007981D-1956-4A85-A91D-BC4D92D24722}"/>
    <hyperlink ref="E22" r:id="rId11" xr:uid="{9AFB7688-6209-4F5F-AC95-4787A362FBEB}"/>
    <hyperlink ref="E13" r:id="rId12" xr:uid="{C3FB3F0A-1237-4BCA-886C-BCD9E6C892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627E8-F2BB-4DA7-BFE9-AD6A30ECD581}">
  <sheetPr>
    <tabColor rgb="FF00B050"/>
  </sheetPr>
  <dimension ref="A1:W19"/>
  <sheetViews>
    <sheetView showGridLines="0" zoomScaleNormal="100" workbookViewId="0">
      <selection activeCell="S2" sqref="S2"/>
    </sheetView>
  </sheetViews>
  <sheetFormatPr defaultRowHeight="14.4"/>
  <cols>
    <col min="1" max="2" width="3" customWidth="1"/>
    <col min="20" max="21" width="3" customWidth="1"/>
  </cols>
  <sheetData>
    <row r="1" spans="1:23" ht="15">
      <c r="A1" s="12"/>
      <c r="B1" s="13"/>
      <c r="C1" s="13"/>
      <c r="D1" s="13"/>
      <c r="E1" s="13"/>
      <c r="F1" s="13"/>
      <c r="G1" s="13"/>
      <c r="H1" s="13"/>
      <c r="I1" s="13"/>
      <c r="J1" s="13"/>
      <c r="K1" s="13"/>
      <c r="L1" s="13"/>
      <c r="M1" s="13"/>
      <c r="N1" s="13"/>
      <c r="O1" s="13"/>
      <c r="P1" s="13"/>
      <c r="Q1" s="13"/>
      <c r="R1" s="13"/>
      <c r="S1" s="13"/>
      <c r="T1" s="13"/>
      <c r="U1" s="13"/>
    </row>
    <row r="2" spans="1:23" ht="15">
      <c r="A2" s="12"/>
      <c r="U2" s="13"/>
    </row>
    <row r="3" spans="1:23" ht="15">
      <c r="A3" s="12"/>
      <c r="C3" s="134" t="e" vm="1">
        <v>#VALUE!</v>
      </c>
      <c r="D3" s="134"/>
      <c r="E3" s="134"/>
      <c r="U3" s="13"/>
    </row>
    <row r="4" spans="1:23" ht="15">
      <c r="A4" s="12"/>
      <c r="C4" s="134"/>
      <c r="D4" s="134"/>
      <c r="E4" s="134"/>
      <c r="U4" s="13"/>
    </row>
    <row r="5" spans="1:23" ht="13.5" customHeight="1">
      <c r="A5" s="12"/>
      <c r="C5" s="134"/>
      <c r="D5" s="134"/>
      <c r="E5" s="134"/>
      <c r="U5" s="13"/>
    </row>
    <row r="6" spans="1:23" ht="23.4">
      <c r="A6" s="12"/>
      <c r="C6" s="135" t="s">
        <v>18</v>
      </c>
      <c r="D6" s="135"/>
      <c r="E6" s="135"/>
      <c r="F6" s="135"/>
      <c r="G6" s="135"/>
      <c r="H6" s="135"/>
      <c r="I6" s="135"/>
      <c r="J6" s="135"/>
      <c r="K6" s="135"/>
      <c r="L6" s="135"/>
      <c r="M6" s="135"/>
      <c r="N6" s="135"/>
      <c r="O6" s="135"/>
      <c r="P6" s="135"/>
      <c r="Q6" s="135"/>
      <c r="R6" s="135"/>
      <c r="S6" s="135"/>
      <c r="T6" s="14"/>
      <c r="U6" s="16"/>
      <c r="V6" s="14"/>
      <c r="W6" s="14"/>
    </row>
    <row r="7" spans="1:23" ht="8.25" customHeight="1">
      <c r="A7" s="12"/>
      <c r="C7" s="15"/>
      <c r="D7" s="15"/>
      <c r="E7" s="15"/>
      <c r="F7" s="15"/>
      <c r="G7" s="15"/>
      <c r="H7" s="15"/>
      <c r="I7" s="15"/>
      <c r="J7" s="15"/>
      <c r="K7" s="15"/>
      <c r="L7" s="15"/>
      <c r="M7" s="15"/>
      <c r="N7" s="15"/>
      <c r="O7" s="15"/>
      <c r="P7" s="15"/>
      <c r="Q7" s="15"/>
      <c r="R7" s="15"/>
      <c r="S7" s="15"/>
      <c r="T7" s="14"/>
      <c r="U7" s="16"/>
      <c r="V7" s="14"/>
      <c r="W7" s="14"/>
    </row>
    <row r="8" spans="1:23" ht="43.5" customHeight="1">
      <c r="A8" s="12"/>
      <c r="C8" s="136" t="s">
        <v>19</v>
      </c>
      <c r="D8" s="136"/>
      <c r="E8" s="136"/>
      <c r="F8" s="136"/>
      <c r="G8" s="136"/>
      <c r="H8" s="136"/>
      <c r="I8" s="136"/>
      <c r="J8" s="136"/>
      <c r="K8" s="136"/>
      <c r="L8" s="136"/>
      <c r="M8" s="136"/>
      <c r="N8" s="136"/>
      <c r="O8" s="136"/>
      <c r="P8" s="136"/>
      <c r="Q8" s="136"/>
      <c r="R8" s="136"/>
      <c r="S8" s="136"/>
      <c r="U8" s="13"/>
    </row>
    <row r="9" spans="1:23" ht="24" customHeight="1">
      <c r="A9" s="12"/>
      <c r="C9" s="136" t="s">
        <v>20</v>
      </c>
      <c r="D9" s="136"/>
      <c r="E9" s="136"/>
      <c r="F9" s="136"/>
      <c r="G9" s="136"/>
      <c r="H9" s="136"/>
      <c r="I9" s="136"/>
      <c r="J9" s="136"/>
      <c r="K9" s="136"/>
      <c r="L9" s="136"/>
      <c r="M9" s="136"/>
      <c r="N9" s="136"/>
      <c r="O9" s="136"/>
      <c r="P9" s="136"/>
      <c r="Q9" s="136"/>
      <c r="R9" s="136"/>
      <c r="S9" s="136"/>
      <c r="U9" s="13"/>
    </row>
    <row r="10" spans="1:23" ht="35.25" customHeight="1">
      <c r="A10" s="12"/>
      <c r="C10" s="136" t="s">
        <v>21</v>
      </c>
      <c r="D10" s="136"/>
      <c r="E10" s="136"/>
      <c r="F10" s="136"/>
      <c r="G10" s="136"/>
      <c r="H10" s="136"/>
      <c r="I10" s="136"/>
      <c r="J10" s="136"/>
      <c r="K10" s="136"/>
      <c r="L10" s="136"/>
      <c r="M10" s="136"/>
      <c r="N10" s="136"/>
      <c r="O10" s="136"/>
      <c r="P10" s="136"/>
      <c r="Q10" s="136"/>
      <c r="R10" s="136"/>
      <c r="S10" s="136"/>
      <c r="U10" s="13"/>
    </row>
    <row r="11" spans="1:23" ht="48" customHeight="1">
      <c r="A11" s="12"/>
      <c r="C11" s="136" t="s">
        <v>22</v>
      </c>
      <c r="D11" s="136"/>
      <c r="E11" s="136"/>
      <c r="F11" s="136"/>
      <c r="G11" s="136"/>
      <c r="H11" s="136"/>
      <c r="I11" s="136"/>
      <c r="J11" s="136"/>
      <c r="K11" s="136"/>
      <c r="L11" s="136"/>
      <c r="M11" s="136"/>
      <c r="N11" s="136"/>
      <c r="O11" s="136"/>
      <c r="P11" s="136"/>
      <c r="Q11" s="136"/>
      <c r="R11" s="136"/>
      <c r="S11" s="136"/>
      <c r="U11" s="13"/>
    </row>
    <row r="12" spans="1:23" ht="28.5" customHeight="1">
      <c r="A12" s="12"/>
      <c r="C12" s="136" t="s">
        <v>23</v>
      </c>
      <c r="D12" s="136"/>
      <c r="E12" s="136"/>
      <c r="F12" s="136"/>
      <c r="G12" s="136"/>
      <c r="H12" s="136"/>
      <c r="I12" s="136"/>
      <c r="J12" s="136"/>
      <c r="K12" s="136"/>
      <c r="L12" s="136"/>
      <c r="M12" s="136"/>
      <c r="N12" s="136"/>
      <c r="O12" s="136"/>
      <c r="P12" s="136"/>
      <c r="Q12" s="136"/>
      <c r="R12" s="136"/>
      <c r="S12" s="136"/>
      <c r="U12" s="13"/>
    </row>
    <row r="13" spans="1:23" ht="16.05" customHeight="1">
      <c r="A13" s="12"/>
      <c r="C13" s="136" t="s">
        <v>24</v>
      </c>
      <c r="D13" s="136"/>
      <c r="E13" s="136"/>
      <c r="F13" s="136"/>
      <c r="G13" s="136"/>
      <c r="H13" s="136"/>
      <c r="I13" s="136"/>
      <c r="J13" s="136"/>
      <c r="K13" s="136"/>
      <c r="L13" s="136"/>
      <c r="M13" s="136"/>
      <c r="N13" s="136"/>
      <c r="O13" s="136"/>
      <c r="P13" s="136"/>
      <c r="Q13" s="136"/>
      <c r="R13" s="136"/>
      <c r="S13" s="136"/>
      <c r="U13" s="13"/>
    </row>
    <row r="14" spans="1:23" ht="63.75" customHeight="1">
      <c r="A14" s="12"/>
      <c r="C14" s="136" t="s">
        <v>25</v>
      </c>
      <c r="D14" s="136"/>
      <c r="E14" s="136"/>
      <c r="F14" s="136"/>
      <c r="G14" s="136"/>
      <c r="H14" s="136"/>
      <c r="I14" s="136"/>
      <c r="J14" s="136"/>
      <c r="K14" s="136"/>
      <c r="L14" s="136"/>
      <c r="M14" s="136"/>
      <c r="N14" s="136"/>
      <c r="O14" s="136"/>
      <c r="P14" s="136"/>
      <c r="Q14" s="136"/>
      <c r="R14" s="136"/>
      <c r="S14" s="136"/>
      <c r="U14" s="13"/>
    </row>
    <row r="15" spans="1:23" ht="36.75" customHeight="1">
      <c r="A15" s="12"/>
      <c r="C15" s="136" t="s">
        <v>26</v>
      </c>
      <c r="D15" s="136"/>
      <c r="E15" s="136"/>
      <c r="F15" s="136"/>
      <c r="G15" s="136"/>
      <c r="H15" s="136"/>
      <c r="I15" s="136"/>
      <c r="J15" s="136"/>
      <c r="K15" s="136"/>
      <c r="L15" s="136"/>
      <c r="M15" s="136"/>
      <c r="N15" s="136"/>
      <c r="O15" s="136"/>
      <c r="P15" s="136"/>
      <c r="Q15" s="136"/>
      <c r="R15" s="136"/>
      <c r="S15" s="136"/>
      <c r="U15" s="13"/>
    </row>
    <row r="16" spans="1:23" ht="36.75" customHeight="1">
      <c r="A16" s="12"/>
      <c r="C16" s="136" t="s">
        <v>27</v>
      </c>
      <c r="D16" s="136"/>
      <c r="E16" s="136"/>
      <c r="F16" s="136"/>
      <c r="G16" s="136"/>
      <c r="H16" s="136"/>
      <c r="I16" s="136"/>
      <c r="J16" s="136"/>
      <c r="K16" s="136"/>
      <c r="L16" s="136"/>
      <c r="M16" s="136"/>
      <c r="N16" s="136"/>
      <c r="O16" s="136"/>
      <c r="P16" s="136"/>
      <c r="Q16" s="136"/>
      <c r="R16" s="136"/>
      <c r="S16" s="136"/>
      <c r="U16" s="13"/>
    </row>
    <row r="17" spans="1:21" ht="15">
      <c r="A17" s="12"/>
      <c r="U17" s="13"/>
    </row>
    <row r="18" spans="1:21" ht="15">
      <c r="A18" s="12"/>
      <c r="U18" s="13"/>
    </row>
    <row r="19" spans="1:21" ht="15">
      <c r="A19" s="12"/>
      <c r="B19" s="13"/>
      <c r="C19" s="13"/>
      <c r="D19" s="13"/>
      <c r="E19" s="13"/>
      <c r="F19" s="13"/>
      <c r="G19" s="13"/>
      <c r="H19" s="13"/>
      <c r="I19" s="13"/>
      <c r="J19" s="13"/>
      <c r="K19" s="13"/>
      <c r="L19" s="13"/>
      <c r="M19" s="13"/>
      <c r="N19" s="13"/>
      <c r="O19" s="13"/>
      <c r="P19" s="13"/>
      <c r="Q19" s="13"/>
      <c r="R19" s="13"/>
      <c r="S19" s="13"/>
      <c r="T19" s="13"/>
      <c r="U19" s="13"/>
    </row>
  </sheetData>
  <sheetProtection sheet="1" objects="1" scenarios="1"/>
  <mergeCells count="11">
    <mergeCell ref="C3:E5"/>
    <mergeCell ref="C6:S6"/>
    <mergeCell ref="C16:S16"/>
    <mergeCell ref="C8:S8"/>
    <mergeCell ref="C9:S9"/>
    <mergeCell ref="C10:S10"/>
    <mergeCell ref="C11:S11"/>
    <mergeCell ref="C12:S12"/>
    <mergeCell ref="C13:S13"/>
    <mergeCell ref="C14:S14"/>
    <mergeCell ref="C15:S1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04975-04E4-475F-BF0D-3DC742A00D2E}">
  <sheetPr>
    <tabColor rgb="FF00B050"/>
  </sheetPr>
  <dimension ref="A1:W48"/>
  <sheetViews>
    <sheetView showGridLines="0" zoomScaleNormal="100" workbookViewId="0">
      <selection activeCell="P5" sqref="P5"/>
    </sheetView>
  </sheetViews>
  <sheetFormatPr defaultRowHeight="14.4"/>
  <cols>
    <col min="1" max="2" width="3" customWidth="1"/>
    <col min="3" max="6" width="8.77734375" customWidth="1"/>
    <col min="7" max="7" width="17.77734375" customWidth="1"/>
    <col min="8" max="8" width="24.5546875" customWidth="1"/>
    <col min="9" max="10" width="10.77734375" bestFit="1" customWidth="1"/>
    <col min="11" max="11" width="9.5546875" bestFit="1" customWidth="1"/>
    <col min="12" max="13" width="10.44140625" bestFit="1" customWidth="1"/>
    <col min="14" max="14" width="8.77734375" customWidth="1"/>
    <col min="15" max="15" width="8.77734375" bestFit="1" customWidth="1"/>
    <col min="20" max="21" width="3" customWidth="1"/>
  </cols>
  <sheetData>
    <row r="1" spans="1:23" ht="15">
      <c r="A1" s="12"/>
      <c r="B1" s="13"/>
      <c r="C1" s="13"/>
      <c r="D1" s="13"/>
      <c r="E1" s="13"/>
      <c r="F1" s="13"/>
      <c r="G1" s="13"/>
      <c r="H1" s="13"/>
      <c r="I1" s="13"/>
      <c r="J1" s="13"/>
      <c r="K1" s="13"/>
      <c r="L1" s="13"/>
      <c r="M1" s="13"/>
      <c r="N1" s="13"/>
      <c r="O1" s="13"/>
      <c r="P1" s="13"/>
      <c r="Q1" s="13"/>
      <c r="R1" s="13"/>
      <c r="S1" s="13"/>
      <c r="T1" s="13"/>
      <c r="U1" s="13"/>
    </row>
    <row r="2" spans="1:23" ht="15">
      <c r="A2" s="12"/>
      <c r="U2" s="13"/>
    </row>
    <row r="3" spans="1:23" ht="15">
      <c r="A3" s="12"/>
      <c r="C3" s="134" t="e" vm="2">
        <v>#VALUE!</v>
      </c>
      <c r="D3" s="134"/>
      <c r="E3" s="134"/>
      <c r="U3" s="13"/>
    </row>
    <row r="4" spans="1:23" ht="15">
      <c r="A4" s="12"/>
      <c r="C4" s="134"/>
      <c r="D4" s="134"/>
      <c r="E4" s="134"/>
      <c r="U4" s="13"/>
    </row>
    <row r="5" spans="1:23" ht="15">
      <c r="A5" s="12"/>
      <c r="C5" s="134"/>
      <c r="D5" s="134"/>
      <c r="E5" s="134"/>
      <c r="U5" s="13"/>
    </row>
    <row r="6" spans="1:23" ht="23.4">
      <c r="A6" s="12"/>
      <c r="C6" s="135" t="s">
        <v>6</v>
      </c>
      <c r="D6" s="135"/>
      <c r="E6" s="135"/>
      <c r="F6" s="135"/>
      <c r="G6" s="135"/>
      <c r="H6" s="135"/>
      <c r="I6" s="135"/>
      <c r="J6" s="135"/>
      <c r="K6" s="135"/>
      <c r="L6" s="135"/>
      <c r="M6" s="135"/>
      <c r="N6" s="135"/>
      <c r="O6" s="135"/>
      <c r="P6" s="135"/>
      <c r="Q6" s="135"/>
      <c r="R6" s="135"/>
      <c r="S6" s="135"/>
      <c r="T6" s="14"/>
      <c r="U6" s="16"/>
      <c r="V6" s="14"/>
      <c r="W6" s="14"/>
    </row>
    <row r="7" spans="1:23" ht="15">
      <c r="A7" s="12"/>
      <c r="U7" s="13"/>
    </row>
    <row r="8" spans="1:23" ht="36.75" customHeight="1">
      <c r="A8" s="12"/>
      <c r="C8" s="136" t="s">
        <v>28</v>
      </c>
      <c r="D8" s="136"/>
      <c r="E8" s="136"/>
      <c r="F8" s="136"/>
      <c r="G8" s="136"/>
      <c r="H8" s="136"/>
      <c r="I8" s="136"/>
      <c r="J8" s="136"/>
      <c r="K8" s="136"/>
      <c r="L8" s="136"/>
      <c r="M8" s="136"/>
      <c r="N8" s="136"/>
      <c r="O8" s="136"/>
      <c r="P8" s="136"/>
      <c r="Q8" s="136"/>
      <c r="R8" s="136"/>
      <c r="S8" s="136"/>
      <c r="U8" s="13"/>
    </row>
    <row r="9" spans="1:23" ht="6.6" customHeight="1">
      <c r="A9" s="12"/>
      <c r="U9" s="13"/>
    </row>
    <row r="10" spans="1:23" ht="15">
      <c r="A10" s="12"/>
      <c r="C10" s="136" t="s">
        <v>29</v>
      </c>
      <c r="D10" s="136"/>
      <c r="E10" s="136"/>
      <c r="F10" s="136"/>
      <c r="G10" s="136"/>
      <c r="H10" s="136"/>
      <c r="I10" s="136"/>
      <c r="J10" s="136"/>
      <c r="K10" s="136"/>
      <c r="L10" s="136"/>
      <c r="M10" s="136"/>
      <c r="N10" s="136"/>
      <c r="O10" s="136"/>
      <c r="P10" s="136"/>
      <c r="Q10" s="136"/>
      <c r="R10" s="136"/>
      <c r="S10" s="136"/>
      <c r="U10" s="13"/>
    </row>
    <row r="11" spans="1:23" ht="15" customHeight="1">
      <c r="A11" s="12"/>
      <c r="U11" s="13"/>
    </row>
    <row r="12" spans="1:23" ht="15">
      <c r="A12" s="12"/>
      <c r="U12" s="13"/>
    </row>
    <row r="13" spans="1:23" ht="33" customHeight="1">
      <c r="A13" s="12"/>
      <c r="G13" s="137" t="s">
        <v>6</v>
      </c>
      <c r="H13" s="138"/>
      <c r="I13" s="18">
        <v>2024</v>
      </c>
      <c r="J13" s="18">
        <v>2023</v>
      </c>
      <c r="K13" s="19">
        <v>2022</v>
      </c>
      <c r="L13" s="19">
        <v>2021</v>
      </c>
      <c r="M13" s="19">
        <v>2020</v>
      </c>
      <c r="N13" s="20" t="s">
        <v>30</v>
      </c>
      <c r="O13" s="21" t="s">
        <v>31</v>
      </c>
      <c r="U13" s="13"/>
    </row>
    <row r="14" spans="1:23" ht="15" customHeight="1">
      <c r="A14" s="12"/>
      <c r="G14" s="139" t="s">
        <v>32</v>
      </c>
      <c r="H14" s="23" t="s">
        <v>33</v>
      </c>
      <c r="I14" s="33">
        <v>1223360</v>
      </c>
      <c r="J14" s="107">
        <v>1875911.47</v>
      </c>
      <c r="K14" s="33">
        <v>2806846</v>
      </c>
      <c r="L14" s="33">
        <v>3352305</v>
      </c>
      <c r="M14" s="33">
        <v>3150749</v>
      </c>
      <c r="N14" s="31">
        <f>(I14-J14)/J14</f>
        <v>-0.34785835069285009</v>
      </c>
      <c r="O14" s="31">
        <f>(I14-M14)/M14</f>
        <v>-0.61172406941968405</v>
      </c>
      <c r="U14" s="13"/>
    </row>
    <row r="15" spans="1:23" ht="43.5" customHeight="1">
      <c r="A15" s="12"/>
      <c r="G15" s="139"/>
      <c r="H15" s="23" t="s">
        <v>34</v>
      </c>
      <c r="I15" s="33">
        <v>301626</v>
      </c>
      <c r="J15" s="107">
        <v>407908.72</v>
      </c>
      <c r="K15" s="33">
        <v>366064</v>
      </c>
      <c r="L15" s="33">
        <v>200486</v>
      </c>
      <c r="M15" s="33">
        <v>229849</v>
      </c>
      <c r="N15" s="31">
        <f t="shared" ref="N15:N23" si="0">(I15-J15)/J15</f>
        <v>-0.26055515557500214</v>
      </c>
      <c r="O15" s="31">
        <f t="shared" ref="O15:O23" si="1">(I15-M15)/M15</f>
        <v>0.31227893095031956</v>
      </c>
      <c r="U15" s="13"/>
    </row>
    <row r="16" spans="1:23" ht="15" customHeight="1">
      <c r="A16" s="12"/>
      <c r="G16" s="139"/>
      <c r="H16" s="23" t="s">
        <v>35</v>
      </c>
      <c r="I16" s="30">
        <v>0</v>
      </c>
      <c r="J16" s="106">
        <v>0</v>
      </c>
      <c r="K16" s="30">
        <v>0</v>
      </c>
      <c r="L16" s="33">
        <v>19089</v>
      </c>
      <c r="M16" s="33">
        <v>3932</v>
      </c>
      <c r="N16" s="30">
        <v>0</v>
      </c>
      <c r="O16" s="31">
        <f t="shared" si="1"/>
        <v>-1</v>
      </c>
      <c r="U16" s="13"/>
    </row>
    <row r="17" spans="1:21" ht="15.6" customHeight="1">
      <c r="A17" s="12"/>
      <c r="G17" s="139"/>
      <c r="H17" s="23" t="s">
        <v>36</v>
      </c>
      <c r="I17" s="30">
        <v>0</v>
      </c>
      <c r="J17" s="106">
        <v>0</v>
      </c>
      <c r="K17" s="30">
        <v>0</v>
      </c>
      <c r="L17" s="33">
        <v>19860</v>
      </c>
      <c r="M17" s="30">
        <v>0</v>
      </c>
      <c r="N17" s="30">
        <v>0</v>
      </c>
      <c r="O17" s="30">
        <v>0</v>
      </c>
      <c r="U17" s="13"/>
    </row>
    <row r="18" spans="1:21" ht="19.5" customHeight="1">
      <c r="A18" s="12"/>
      <c r="G18" s="139"/>
      <c r="H18" s="23" t="s">
        <v>37</v>
      </c>
      <c r="I18" s="33">
        <v>25314</v>
      </c>
      <c r="J18" s="107">
        <v>6012.13</v>
      </c>
      <c r="K18" s="33">
        <v>12472</v>
      </c>
      <c r="L18" s="30">
        <v>0</v>
      </c>
      <c r="M18" s="30">
        <v>0</v>
      </c>
      <c r="N18" s="31">
        <f t="shared" si="0"/>
        <v>3.2104877971700545</v>
      </c>
      <c r="O18" s="30">
        <v>0</v>
      </c>
      <c r="U18" s="13"/>
    </row>
    <row r="19" spans="1:21" ht="15" customHeight="1">
      <c r="A19" s="12"/>
      <c r="G19" s="140"/>
      <c r="H19" s="23" t="s">
        <v>38</v>
      </c>
      <c r="I19" s="30">
        <v>21</v>
      </c>
      <c r="J19" s="108">
        <v>8.74</v>
      </c>
      <c r="K19" s="30">
        <v>15</v>
      </c>
      <c r="L19" s="30">
        <v>112</v>
      </c>
      <c r="M19" s="93">
        <v>16.399999999999999</v>
      </c>
      <c r="N19" s="31">
        <f t="shared" si="0"/>
        <v>1.402745995423341</v>
      </c>
      <c r="O19" s="31">
        <f t="shared" si="1"/>
        <v>0.28048780487804892</v>
      </c>
      <c r="U19" s="13"/>
    </row>
    <row r="20" spans="1:21" ht="49.5" customHeight="1">
      <c r="A20" s="12"/>
      <c r="G20" s="143" t="s">
        <v>39</v>
      </c>
      <c r="H20" s="144"/>
      <c r="I20" s="33">
        <f>SUM(I14:I18)</f>
        <v>1550300</v>
      </c>
      <c r="J20" s="107">
        <f>SUM(J14:J18)</f>
        <v>2289832.3199999998</v>
      </c>
      <c r="K20" s="33">
        <f t="shared" ref="K20:M20" si="2">SUM(K14:K18)</f>
        <v>3185382</v>
      </c>
      <c r="L20" s="33">
        <f t="shared" si="2"/>
        <v>3591740</v>
      </c>
      <c r="M20" s="33">
        <f t="shared" si="2"/>
        <v>3384530</v>
      </c>
      <c r="N20" s="31">
        <f>(I20-J20)/J20</f>
        <v>-0.32296352599302985</v>
      </c>
      <c r="O20" s="31">
        <f t="shared" si="1"/>
        <v>-0.54194526271003651</v>
      </c>
      <c r="U20" s="13"/>
    </row>
    <row r="21" spans="1:21" ht="66" customHeight="1">
      <c r="A21" s="12"/>
      <c r="G21" s="143" t="s">
        <v>40</v>
      </c>
      <c r="H21" s="144"/>
      <c r="I21" s="33">
        <v>4067441</v>
      </c>
      <c r="J21" s="107">
        <v>4697354.26</v>
      </c>
      <c r="K21" s="33">
        <v>6451758</v>
      </c>
      <c r="L21" s="33">
        <v>6694859</v>
      </c>
      <c r="M21" s="33">
        <v>7216648</v>
      </c>
      <c r="N21" s="31">
        <f t="shared" si="0"/>
        <v>-0.13409958566761362</v>
      </c>
      <c r="O21" s="31">
        <f t="shared" si="1"/>
        <v>-0.4363808516086693</v>
      </c>
      <c r="U21" s="13"/>
    </row>
    <row r="22" spans="1:21" ht="28.8">
      <c r="A22" s="12"/>
      <c r="G22" s="24" t="s">
        <v>41</v>
      </c>
      <c r="H22" s="23" t="s">
        <v>42</v>
      </c>
      <c r="I22" s="33">
        <v>371227</v>
      </c>
      <c r="J22" s="107">
        <v>422794.9</v>
      </c>
      <c r="K22" s="33">
        <v>341504</v>
      </c>
      <c r="L22" s="33">
        <v>260205</v>
      </c>
      <c r="M22" s="33">
        <v>228856</v>
      </c>
      <c r="N22" s="31">
        <f t="shared" si="0"/>
        <v>-0.1219690682172373</v>
      </c>
      <c r="O22" s="31">
        <f t="shared" si="1"/>
        <v>0.6220986122277764</v>
      </c>
      <c r="U22" s="13"/>
    </row>
    <row r="23" spans="1:21" ht="82.5" customHeight="1">
      <c r="A23" s="12"/>
      <c r="G23" s="143" t="s">
        <v>43</v>
      </c>
      <c r="H23" s="144"/>
      <c r="I23" s="33">
        <f>I20+I21+I22</f>
        <v>5988968</v>
      </c>
      <c r="J23" s="107">
        <f>J20+J21+J22</f>
        <v>7409981.4800000004</v>
      </c>
      <c r="K23" s="33">
        <f t="shared" ref="K23:M23" si="3">K20+K21+K22</f>
        <v>9978644</v>
      </c>
      <c r="L23" s="33">
        <f t="shared" si="3"/>
        <v>10546804</v>
      </c>
      <c r="M23" s="33">
        <f t="shared" si="3"/>
        <v>10830034</v>
      </c>
      <c r="N23" s="31">
        <f t="shared" si="0"/>
        <v>-0.19177017970090801</v>
      </c>
      <c r="O23" s="31">
        <f t="shared" si="1"/>
        <v>-0.44700376748586385</v>
      </c>
      <c r="U23" s="13"/>
    </row>
    <row r="24" spans="1:21" ht="15">
      <c r="A24" s="12"/>
      <c r="U24" s="13"/>
    </row>
    <row r="25" spans="1:21" ht="15">
      <c r="A25" s="12"/>
      <c r="C25" s="136" t="s">
        <v>44</v>
      </c>
      <c r="D25" s="136"/>
      <c r="E25" s="136"/>
      <c r="F25" s="136"/>
      <c r="G25" s="136"/>
      <c r="H25" s="136"/>
      <c r="I25" s="136"/>
      <c r="J25" s="136"/>
      <c r="K25" s="136"/>
      <c r="L25" s="136"/>
      <c r="M25" s="136"/>
      <c r="N25" s="136"/>
      <c r="O25" s="136"/>
      <c r="P25" s="136"/>
      <c r="Q25" s="136"/>
      <c r="R25" s="136"/>
      <c r="S25" s="136"/>
      <c r="U25" s="13"/>
    </row>
    <row r="26" spans="1:21" ht="50.25" customHeight="1">
      <c r="A26" s="12"/>
      <c r="C26" s="141" t="s">
        <v>45</v>
      </c>
      <c r="D26" s="136"/>
      <c r="E26" s="136"/>
      <c r="F26" s="136"/>
      <c r="G26" s="136"/>
      <c r="H26" s="136"/>
      <c r="I26" s="136"/>
      <c r="J26" s="136"/>
      <c r="K26" s="136"/>
      <c r="L26" s="136"/>
      <c r="M26" s="136"/>
      <c r="N26" s="136"/>
      <c r="O26" s="136"/>
      <c r="P26" s="136"/>
      <c r="Q26" s="136"/>
      <c r="R26" s="136"/>
      <c r="S26" s="136"/>
      <c r="U26" s="13"/>
    </row>
    <row r="27" spans="1:21" ht="36.75" customHeight="1">
      <c r="A27" s="12"/>
      <c r="C27" s="141" t="s">
        <v>46</v>
      </c>
      <c r="D27" s="141"/>
      <c r="E27" s="141"/>
      <c r="F27" s="141"/>
      <c r="G27" s="141"/>
      <c r="H27" s="141"/>
      <c r="I27" s="141"/>
      <c r="J27" s="141"/>
      <c r="K27" s="141"/>
      <c r="L27" s="141"/>
      <c r="M27" s="141"/>
      <c r="N27" s="141"/>
      <c r="O27" s="141"/>
      <c r="P27" s="141"/>
      <c r="Q27" s="141"/>
      <c r="R27" s="141"/>
      <c r="S27" s="141"/>
      <c r="U27" s="13"/>
    </row>
    <row r="28" spans="1:21" ht="92.25" customHeight="1">
      <c r="A28" s="12"/>
      <c r="C28" s="136" t="s">
        <v>47</v>
      </c>
      <c r="D28" s="136"/>
      <c r="E28" s="136"/>
      <c r="F28" s="136"/>
      <c r="G28" s="136"/>
      <c r="H28" s="136"/>
      <c r="I28" s="136"/>
      <c r="J28" s="136"/>
      <c r="K28" s="136"/>
      <c r="L28" s="136"/>
      <c r="M28" s="136"/>
      <c r="N28" s="136"/>
      <c r="O28" s="136"/>
      <c r="P28" s="136"/>
      <c r="Q28" s="136"/>
      <c r="R28" s="136"/>
      <c r="S28" s="136"/>
      <c r="U28" s="13"/>
    </row>
    <row r="29" spans="1:21" ht="35.25" customHeight="1">
      <c r="A29" s="12"/>
      <c r="C29" s="136" t="s">
        <v>48</v>
      </c>
      <c r="D29" s="136"/>
      <c r="E29" s="136"/>
      <c r="F29" s="136"/>
      <c r="G29" s="136"/>
      <c r="H29" s="136"/>
      <c r="I29" s="136"/>
      <c r="J29" s="136"/>
      <c r="K29" s="136"/>
      <c r="L29" s="136"/>
      <c r="M29" s="136"/>
      <c r="N29" s="136"/>
      <c r="O29" s="136"/>
      <c r="P29" s="136"/>
      <c r="Q29" s="136"/>
      <c r="R29" s="136"/>
      <c r="S29" s="136"/>
      <c r="U29" s="13"/>
    </row>
    <row r="30" spans="1:21" ht="15">
      <c r="A30" s="12"/>
      <c r="U30" s="13"/>
    </row>
    <row r="31" spans="1:21" ht="15">
      <c r="A31" s="12"/>
      <c r="U31" s="13"/>
    </row>
    <row r="32" spans="1:21" ht="23.4">
      <c r="A32" s="12"/>
      <c r="C32" s="142" t="s">
        <v>49</v>
      </c>
      <c r="D32" s="142"/>
      <c r="E32" s="142"/>
      <c r="F32" s="142"/>
      <c r="G32" s="142"/>
      <c r="H32" s="142"/>
      <c r="I32" s="142"/>
      <c r="J32" s="142"/>
      <c r="K32" s="142"/>
      <c r="L32" s="142"/>
      <c r="M32" s="142"/>
      <c r="N32" s="142"/>
      <c r="O32" s="142"/>
      <c r="P32" s="142"/>
      <c r="Q32" s="142"/>
      <c r="R32" s="142"/>
      <c r="S32" s="142"/>
      <c r="U32" s="13"/>
    </row>
    <row r="33" spans="1:21" ht="15">
      <c r="A33" s="12"/>
      <c r="U33" s="13"/>
    </row>
    <row r="34" spans="1:21" ht="15">
      <c r="A34" s="12"/>
      <c r="U34" s="13"/>
    </row>
    <row r="35" spans="1:21" ht="15">
      <c r="A35" s="12"/>
      <c r="C35" s="136" t="s">
        <v>50</v>
      </c>
      <c r="D35" s="136"/>
      <c r="E35" s="136"/>
      <c r="F35" s="136"/>
      <c r="G35" s="136"/>
      <c r="H35" s="136"/>
      <c r="I35" s="136"/>
      <c r="J35" s="136"/>
      <c r="K35" s="136"/>
      <c r="L35" s="136"/>
      <c r="M35" s="136"/>
      <c r="N35" s="136"/>
      <c r="O35" s="136"/>
      <c r="P35" s="136"/>
      <c r="Q35" s="136"/>
      <c r="R35" s="136"/>
      <c r="S35" s="136"/>
      <c r="U35" s="13"/>
    </row>
    <row r="36" spans="1:21" ht="15">
      <c r="A36" s="12"/>
      <c r="U36" s="13"/>
    </row>
    <row r="37" spans="1:21" ht="15">
      <c r="A37" s="12"/>
      <c r="U37" s="13"/>
    </row>
    <row r="38" spans="1:21" ht="28.8">
      <c r="A38" s="12"/>
      <c r="G38" s="137" t="s">
        <v>51</v>
      </c>
      <c r="H38" s="138"/>
      <c r="I38" s="26">
        <v>2024</v>
      </c>
      <c r="J38" s="18">
        <v>2023</v>
      </c>
      <c r="K38" s="19">
        <v>2022</v>
      </c>
      <c r="L38" s="19">
        <v>2021</v>
      </c>
      <c r="M38" s="19">
        <v>2020</v>
      </c>
      <c r="N38" s="20" t="s">
        <v>30</v>
      </c>
      <c r="O38" s="21" t="s">
        <v>31</v>
      </c>
      <c r="U38" s="13"/>
    </row>
    <row r="39" spans="1:21" ht="43.2">
      <c r="A39" s="12"/>
      <c r="G39" s="25" t="s">
        <v>52</v>
      </c>
      <c r="H39" s="23" t="s">
        <v>53</v>
      </c>
      <c r="I39" s="112">
        <v>1.7370000000000001</v>
      </c>
      <c r="J39" s="113">
        <v>1.87</v>
      </c>
      <c r="K39" s="30">
        <v>2.87</v>
      </c>
      <c r="L39" s="30">
        <v>4.46</v>
      </c>
      <c r="M39" s="30">
        <v>5.76</v>
      </c>
      <c r="N39" s="31">
        <f>(I39-J39)/J39</f>
        <v>-7.1122994652406415E-2</v>
      </c>
      <c r="O39" s="31">
        <f>(I39-M39)/M39</f>
        <v>-0.69843749999999993</v>
      </c>
      <c r="U39" s="13"/>
    </row>
    <row r="40" spans="1:21" ht="44.4">
      <c r="A40" s="12"/>
      <c r="G40" s="25" t="s">
        <v>54</v>
      </c>
      <c r="H40" s="23" t="s">
        <v>55</v>
      </c>
      <c r="I40" s="30">
        <v>2.0299999999999998</v>
      </c>
      <c r="J40" s="106">
        <v>2.13</v>
      </c>
      <c r="K40" s="30">
        <v>3.18</v>
      </c>
      <c r="L40" s="30">
        <v>5.34</v>
      </c>
      <c r="M40" s="30">
        <v>6.28</v>
      </c>
      <c r="N40" s="31">
        <f t="shared" ref="N40:N41" si="4">(I40-J40)/J40</f>
        <v>-4.6948356807511783E-2</v>
      </c>
      <c r="O40" s="31">
        <f t="shared" ref="O40:O41" si="5">(I40-M40)/M40</f>
        <v>-0.67675159235668791</v>
      </c>
      <c r="U40" s="13"/>
    </row>
    <row r="41" spans="1:21" ht="44.4">
      <c r="A41" s="12"/>
      <c r="G41" s="25" t="s">
        <v>56</v>
      </c>
      <c r="H41" s="23" t="s">
        <v>57</v>
      </c>
      <c r="I41" s="96">
        <v>1032</v>
      </c>
      <c r="J41" s="106">
        <v>929.2</v>
      </c>
      <c r="K41" s="96">
        <v>1069.93</v>
      </c>
      <c r="L41" s="96">
        <v>1521.86</v>
      </c>
      <c r="M41" s="96">
        <v>1779.63</v>
      </c>
      <c r="N41" s="31">
        <f t="shared" si="4"/>
        <v>0.1106328024106758</v>
      </c>
      <c r="O41" s="31">
        <f t="shared" si="5"/>
        <v>-0.42010417895854762</v>
      </c>
      <c r="U41" s="13"/>
    </row>
    <row r="42" spans="1:21" ht="15">
      <c r="A42" s="12"/>
      <c r="U42" s="13"/>
    </row>
    <row r="43" spans="1:21" ht="15">
      <c r="A43" s="12"/>
      <c r="U43" s="13"/>
    </row>
    <row r="44" spans="1:21" ht="15">
      <c r="A44" s="12"/>
      <c r="U44" s="13"/>
    </row>
    <row r="45" spans="1:21" ht="15">
      <c r="A45" s="12"/>
      <c r="U45" s="13"/>
    </row>
    <row r="46" spans="1:21" ht="15">
      <c r="A46" s="12"/>
      <c r="U46" s="13"/>
    </row>
    <row r="47" spans="1:21" ht="15">
      <c r="A47" s="12"/>
      <c r="U47" s="13"/>
    </row>
    <row r="48" spans="1:21" ht="15">
      <c r="A48" s="12"/>
      <c r="B48" s="13"/>
      <c r="C48" s="13"/>
      <c r="D48" s="13"/>
      <c r="E48" s="13"/>
      <c r="F48" s="13"/>
      <c r="G48" s="13"/>
      <c r="H48" s="13"/>
      <c r="I48" s="13"/>
      <c r="J48" s="13"/>
      <c r="K48" s="13"/>
      <c r="L48" s="13"/>
      <c r="M48" s="13"/>
      <c r="N48" s="13"/>
      <c r="O48" s="13"/>
      <c r="P48" s="13"/>
      <c r="Q48" s="13"/>
      <c r="R48" s="13"/>
      <c r="S48" s="13"/>
      <c r="T48" s="13"/>
      <c r="U48" s="13"/>
    </row>
  </sheetData>
  <sheetProtection sheet="1" objects="1" scenarios="1"/>
  <mergeCells count="17">
    <mergeCell ref="G38:H38"/>
    <mergeCell ref="G14:G19"/>
    <mergeCell ref="C25:S25"/>
    <mergeCell ref="C26:S26"/>
    <mergeCell ref="C27:S27"/>
    <mergeCell ref="C28:S28"/>
    <mergeCell ref="C29:S29"/>
    <mergeCell ref="C32:S32"/>
    <mergeCell ref="C35:S35"/>
    <mergeCell ref="G23:H23"/>
    <mergeCell ref="G21:H21"/>
    <mergeCell ref="G20:H20"/>
    <mergeCell ref="G13:H13"/>
    <mergeCell ref="C3:E5"/>
    <mergeCell ref="C6:S6"/>
    <mergeCell ref="C8:S8"/>
    <mergeCell ref="C10:S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A21EB-D10B-4EDE-A688-FB7A6C2F5C08}">
  <sheetPr>
    <tabColor rgb="FF00B050"/>
  </sheetPr>
  <dimension ref="A1:AH64"/>
  <sheetViews>
    <sheetView showGridLines="0" zoomScaleNormal="100" workbookViewId="0">
      <selection activeCell="N3" sqref="N3"/>
    </sheetView>
  </sheetViews>
  <sheetFormatPr defaultRowHeight="14.4"/>
  <cols>
    <col min="1" max="2" width="3" customWidth="1"/>
    <col min="3" max="6" width="8.77734375" customWidth="1"/>
    <col min="7" max="7" width="17.77734375" customWidth="1"/>
    <col min="8" max="8" width="52.21875" customWidth="1"/>
    <col min="9" max="9" width="12.77734375" bestFit="1" customWidth="1"/>
    <col min="10" max="13" width="11.5546875" bestFit="1" customWidth="1"/>
    <col min="14" max="14" width="8.77734375" customWidth="1"/>
    <col min="15" max="15" width="9" bestFit="1" customWidth="1"/>
    <col min="16" max="16" width="12.77734375" bestFit="1" customWidth="1"/>
    <col min="17" max="17" width="11" bestFit="1" customWidth="1"/>
    <col min="20" max="21" width="3" customWidth="1"/>
  </cols>
  <sheetData>
    <row r="1" spans="1:23" ht="15">
      <c r="A1" s="12"/>
      <c r="B1" s="13"/>
      <c r="C1" s="13"/>
      <c r="D1" s="13"/>
      <c r="E1" s="13"/>
      <c r="F1" s="13"/>
      <c r="G1" s="13"/>
      <c r="H1" s="13"/>
      <c r="I1" s="13"/>
      <c r="J1" s="13"/>
      <c r="K1" s="13"/>
      <c r="L1" s="13"/>
      <c r="M1" s="13"/>
      <c r="N1" s="13"/>
      <c r="O1" s="13"/>
      <c r="P1" s="13"/>
      <c r="Q1" s="13"/>
      <c r="R1" s="13"/>
      <c r="S1" s="13"/>
      <c r="T1" s="13"/>
      <c r="U1" s="13"/>
    </row>
    <row r="2" spans="1:23" ht="15">
      <c r="A2" s="12"/>
      <c r="U2" s="13"/>
    </row>
    <row r="3" spans="1:23" ht="15">
      <c r="A3" s="12"/>
      <c r="C3" s="145" t="e" vm="1">
        <v>#VALUE!</v>
      </c>
      <c r="D3" s="145"/>
      <c r="E3" s="145"/>
      <c r="U3" s="13"/>
    </row>
    <row r="4" spans="1:23" ht="15">
      <c r="A4" s="12"/>
      <c r="C4" s="145"/>
      <c r="D4" s="145"/>
      <c r="E4" s="145"/>
      <c r="U4" s="13"/>
    </row>
    <row r="5" spans="1:23" ht="15">
      <c r="A5" s="12"/>
      <c r="C5" s="145"/>
      <c r="D5" s="145"/>
      <c r="E5" s="145"/>
      <c r="U5" s="13"/>
    </row>
    <row r="6" spans="1:23" ht="23.4">
      <c r="A6" s="12"/>
      <c r="C6" s="142" t="s">
        <v>7</v>
      </c>
      <c r="D6" s="142"/>
      <c r="E6" s="142"/>
      <c r="F6" s="142"/>
      <c r="G6" s="142"/>
      <c r="H6" s="142"/>
      <c r="I6" s="142"/>
      <c r="J6" s="142"/>
      <c r="K6" s="142"/>
      <c r="L6" s="142"/>
      <c r="M6" s="142"/>
      <c r="N6" s="142"/>
      <c r="O6" s="142"/>
      <c r="P6" s="142"/>
      <c r="Q6" s="142"/>
      <c r="R6" s="142"/>
      <c r="S6" s="142"/>
      <c r="T6" s="14"/>
      <c r="U6" s="16"/>
      <c r="V6" s="14"/>
      <c r="W6" s="14"/>
    </row>
    <row r="7" spans="1:23" ht="15">
      <c r="A7" s="12"/>
      <c r="U7" s="13"/>
    </row>
    <row r="8" spans="1:23" ht="15">
      <c r="A8" s="12"/>
      <c r="C8" s="136" t="s">
        <v>58</v>
      </c>
      <c r="D8" s="136"/>
      <c r="E8" s="136"/>
      <c r="F8" s="136"/>
      <c r="G8" s="136"/>
      <c r="H8" s="136"/>
      <c r="I8" s="136"/>
      <c r="J8" s="136"/>
      <c r="K8" s="136"/>
      <c r="L8" s="136"/>
      <c r="M8" s="136"/>
      <c r="N8" s="136"/>
      <c r="O8" s="136"/>
      <c r="P8" s="136"/>
      <c r="Q8" s="136"/>
      <c r="R8" s="136"/>
      <c r="S8" s="136"/>
      <c r="U8" s="13"/>
    </row>
    <row r="9" spans="1:23" ht="15">
      <c r="A9" s="12"/>
      <c r="U9" s="13"/>
    </row>
    <row r="10" spans="1:23" ht="43.2">
      <c r="A10" s="12"/>
      <c r="G10" s="19" t="s">
        <v>59</v>
      </c>
      <c r="H10" s="17"/>
      <c r="I10" s="19">
        <v>2024</v>
      </c>
      <c r="J10" s="19">
        <v>2023</v>
      </c>
      <c r="K10" s="18">
        <v>2022</v>
      </c>
      <c r="L10" s="18">
        <v>2021</v>
      </c>
      <c r="M10" s="18">
        <v>2020</v>
      </c>
      <c r="N10" s="27" t="s">
        <v>30</v>
      </c>
      <c r="O10" s="28" t="s">
        <v>31</v>
      </c>
      <c r="U10" s="13"/>
    </row>
    <row r="11" spans="1:23" ht="17.25" customHeight="1">
      <c r="A11" s="12"/>
      <c r="G11" s="139" t="s">
        <v>32</v>
      </c>
      <c r="H11" s="23" t="s">
        <v>60</v>
      </c>
      <c r="I11" s="93">
        <v>223.8</v>
      </c>
      <c r="J11" s="109">
        <v>343.2</v>
      </c>
      <c r="K11" s="30">
        <v>512</v>
      </c>
      <c r="L11" s="30">
        <v>614</v>
      </c>
      <c r="M11" s="30">
        <v>579</v>
      </c>
      <c r="N11" s="31">
        <f>(I11-J11)/J11</f>
        <v>-0.34790209790209786</v>
      </c>
      <c r="O11" s="31">
        <f>(I11-M11)/M11</f>
        <v>-0.61347150259067351</v>
      </c>
      <c r="U11" s="13"/>
    </row>
    <row r="12" spans="1:23" ht="15.6">
      <c r="A12" s="12"/>
      <c r="G12" s="139"/>
      <c r="H12" s="23" t="s">
        <v>61</v>
      </c>
      <c r="I12" s="93">
        <v>73.3</v>
      </c>
      <c r="J12" s="109">
        <v>99.3</v>
      </c>
      <c r="K12" s="30">
        <v>92</v>
      </c>
      <c r="L12" s="30">
        <v>64</v>
      </c>
      <c r="M12" s="93">
        <v>57.2</v>
      </c>
      <c r="N12" s="31">
        <f>(I12-J12)/J12</f>
        <v>-0.26183282980866063</v>
      </c>
      <c r="O12" s="31">
        <f t="shared" ref="O12:O13" si="0">(I12-M12)/M12</f>
        <v>0.28146853146853135</v>
      </c>
      <c r="U12" s="13"/>
    </row>
    <row r="13" spans="1:23" ht="15.6">
      <c r="A13" s="12"/>
      <c r="G13" s="139"/>
      <c r="H13" s="23" t="s">
        <v>62</v>
      </c>
      <c r="I13" s="30">
        <v>0</v>
      </c>
      <c r="J13" s="110">
        <v>0</v>
      </c>
      <c r="K13" s="30">
        <v>0</v>
      </c>
      <c r="L13" s="30">
        <v>5</v>
      </c>
      <c r="M13" s="30">
        <v>1</v>
      </c>
      <c r="N13" s="35">
        <v>0</v>
      </c>
      <c r="O13" s="31">
        <f t="shared" si="0"/>
        <v>-1</v>
      </c>
      <c r="U13" s="13"/>
    </row>
    <row r="14" spans="1:23" ht="15.6">
      <c r="A14" s="12"/>
      <c r="G14" s="139"/>
      <c r="H14" s="23" t="s">
        <v>63</v>
      </c>
      <c r="I14" s="30">
        <v>0</v>
      </c>
      <c r="J14" s="110">
        <v>0</v>
      </c>
      <c r="K14" s="30">
        <v>0</v>
      </c>
      <c r="L14" s="30">
        <v>0</v>
      </c>
      <c r="M14" s="30">
        <v>0</v>
      </c>
      <c r="N14" s="35">
        <v>0</v>
      </c>
      <c r="O14" s="35">
        <v>0</v>
      </c>
      <c r="U14" s="13"/>
    </row>
    <row r="15" spans="1:23" ht="15.6">
      <c r="A15" s="12"/>
      <c r="G15" s="139"/>
      <c r="H15" s="23" t="s">
        <v>64</v>
      </c>
      <c r="I15" s="93">
        <v>6.79</v>
      </c>
      <c r="J15" s="109">
        <v>1.6115699999999999</v>
      </c>
      <c r="K15" s="30">
        <v>3</v>
      </c>
      <c r="L15" s="30">
        <v>0</v>
      </c>
      <c r="M15" s="30">
        <v>0</v>
      </c>
      <c r="N15" s="31">
        <f>(I15-J15)/J15</f>
        <v>3.2132826994793899</v>
      </c>
      <c r="O15" s="31">
        <v>0</v>
      </c>
      <c r="U15" s="13"/>
    </row>
    <row r="16" spans="1:23" ht="15.6">
      <c r="A16" s="12"/>
      <c r="G16" s="139"/>
      <c r="H16" s="23" t="s">
        <v>65</v>
      </c>
      <c r="I16" s="93">
        <v>34.1</v>
      </c>
      <c r="J16" s="109">
        <v>16.8</v>
      </c>
      <c r="K16" s="30">
        <v>31</v>
      </c>
      <c r="L16" s="30">
        <v>235</v>
      </c>
      <c r="M16" s="30">
        <v>33</v>
      </c>
      <c r="N16" s="31">
        <f>(I16-J16)/J16</f>
        <v>1.0297619047619047</v>
      </c>
      <c r="O16" s="31">
        <f t="shared" ref="O16:O18" si="1">(I16-M16)/M16</f>
        <v>3.3333333333333375E-2</v>
      </c>
      <c r="Q16" s="117"/>
      <c r="U16" s="13"/>
    </row>
    <row r="17" spans="1:34" ht="15.6">
      <c r="A17" s="12"/>
      <c r="G17" s="140"/>
      <c r="H17" s="36" t="s">
        <v>66</v>
      </c>
      <c r="I17" s="103">
        <f>SUM(I11:I16)</f>
        <v>337.99000000000007</v>
      </c>
      <c r="J17" s="115">
        <f>SUM(J11:J16)</f>
        <v>460.91156999999998</v>
      </c>
      <c r="K17" s="29">
        <f t="shared" ref="K17:M17" si="2">SUM(K11:K16)</f>
        <v>638</v>
      </c>
      <c r="L17" s="29">
        <f t="shared" si="2"/>
        <v>918</v>
      </c>
      <c r="M17" s="103">
        <f t="shared" si="2"/>
        <v>670.2</v>
      </c>
      <c r="N17" s="116">
        <f>(I17-J17)/J17</f>
        <v>-0.26669230715991771</v>
      </c>
      <c r="O17" s="32">
        <f t="shared" si="1"/>
        <v>-0.49568785437182922</v>
      </c>
      <c r="Q17" s="118"/>
      <c r="U17" s="13"/>
      <c r="AD17" s="117"/>
      <c r="AE17" s="117"/>
    </row>
    <row r="18" spans="1:34" ht="15.6">
      <c r="A18" s="12"/>
      <c r="G18" s="156" t="s">
        <v>67</v>
      </c>
      <c r="H18" s="37" t="s">
        <v>68</v>
      </c>
      <c r="I18" s="150">
        <v>842</v>
      </c>
      <c r="J18" s="159">
        <v>972.7</v>
      </c>
      <c r="K18" s="146">
        <v>1248</v>
      </c>
      <c r="L18" s="146">
        <v>1422</v>
      </c>
      <c r="M18" s="146">
        <v>1683</v>
      </c>
      <c r="N18" s="148">
        <f>(I18-J18)/J18</f>
        <v>-0.13436825331551355</v>
      </c>
      <c r="O18" s="148">
        <f t="shared" si="1"/>
        <v>-0.49970291146761736</v>
      </c>
      <c r="Q18" s="102"/>
      <c r="U18" s="13"/>
      <c r="AG18" s="117"/>
      <c r="AH18" s="117"/>
    </row>
    <row r="19" spans="1:34" ht="15.6">
      <c r="A19" s="12"/>
      <c r="G19" s="139"/>
      <c r="H19" s="36" t="s">
        <v>69</v>
      </c>
      <c r="I19" s="151"/>
      <c r="J19" s="160"/>
      <c r="K19" s="147"/>
      <c r="L19" s="147"/>
      <c r="M19" s="147"/>
      <c r="N19" s="149"/>
      <c r="O19" s="149"/>
      <c r="U19" s="13"/>
    </row>
    <row r="20" spans="1:34" ht="15.6">
      <c r="A20" s="12"/>
      <c r="G20" s="139"/>
      <c r="H20" s="37" t="s">
        <v>70</v>
      </c>
      <c r="I20" s="150">
        <v>0</v>
      </c>
      <c r="J20" s="157">
        <v>0</v>
      </c>
      <c r="K20" s="150">
        <v>0</v>
      </c>
      <c r="L20" s="150">
        <v>0</v>
      </c>
      <c r="M20" s="150">
        <v>80</v>
      </c>
      <c r="N20" s="152">
        <v>0</v>
      </c>
      <c r="O20" s="148">
        <v>0</v>
      </c>
      <c r="U20" s="13"/>
    </row>
    <row r="21" spans="1:34" ht="16.2" thickBot="1">
      <c r="A21" s="12"/>
      <c r="G21" s="140"/>
      <c r="H21" s="36" t="s">
        <v>71</v>
      </c>
      <c r="I21" s="151"/>
      <c r="J21" s="158"/>
      <c r="K21" s="151"/>
      <c r="L21" s="151"/>
      <c r="M21" s="151"/>
      <c r="N21" s="153"/>
      <c r="O21" s="149"/>
      <c r="U21" s="13"/>
    </row>
    <row r="22" spans="1:34" ht="15.6" thickBot="1">
      <c r="A22" s="12"/>
      <c r="G22" s="161" t="s">
        <v>500</v>
      </c>
      <c r="H22" s="162"/>
      <c r="I22" s="34">
        <f>I17+I18</f>
        <v>1179.99</v>
      </c>
      <c r="J22" s="121">
        <f t="shared" ref="J22:M22" si="3">J17+J18</f>
        <v>1433.61157</v>
      </c>
      <c r="K22" s="34">
        <f t="shared" si="3"/>
        <v>1886</v>
      </c>
      <c r="L22" s="34">
        <f t="shared" si="3"/>
        <v>2340</v>
      </c>
      <c r="M22" s="34">
        <f t="shared" si="3"/>
        <v>2353.1999999999998</v>
      </c>
      <c r="N22" s="32">
        <f>(I22-J22)/J22</f>
        <v>-0.17691093969058858</v>
      </c>
      <c r="O22" s="32">
        <f>(I22-M22)/M22</f>
        <v>-0.4985594084650688</v>
      </c>
      <c r="U22" s="13"/>
    </row>
    <row r="23" spans="1:34" ht="17.25" customHeight="1" thickBot="1">
      <c r="A23" s="12"/>
      <c r="G23" s="156" t="s">
        <v>72</v>
      </c>
      <c r="H23" s="23" t="s">
        <v>73</v>
      </c>
      <c r="I23" s="33">
        <v>17408</v>
      </c>
      <c r="J23" s="111">
        <f>20821.6+1.5</f>
        <v>20823.099999999999</v>
      </c>
      <c r="K23" s="33">
        <v>14570</v>
      </c>
      <c r="L23" s="33">
        <v>13284</v>
      </c>
      <c r="M23" s="33">
        <v>15718</v>
      </c>
      <c r="N23" s="31">
        <f t="shared" ref="N23:N30" si="4">(I23-J23)/J23</f>
        <v>-0.1640053594325532</v>
      </c>
      <c r="O23" s="31">
        <f t="shared" ref="O23:O33" si="5">(I23-M23)/M23</f>
        <v>0.10752004071764855</v>
      </c>
      <c r="U23" s="13"/>
    </row>
    <row r="24" spans="1:34" ht="17.25" customHeight="1">
      <c r="A24" s="12"/>
      <c r="G24" s="139"/>
      <c r="H24" s="23" t="s">
        <v>74</v>
      </c>
      <c r="I24" s="30">
        <v>578</v>
      </c>
      <c r="J24" s="111">
        <v>1823</v>
      </c>
      <c r="K24" s="33">
        <v>3471</v>
      </c>
      <c r="L24" s="33">
        <v>3988</v>
      </c>
      <c r="M24" s="33">
        <v>3988</v>
      </c>
      <c r="N24" s="31">
        <f t="shared" si="4"/>
        <v>-0.68294020844761383</v>
      </c>
      <c r="O24" s="31">
        <f t="shared" si="5"/>
        <v>-0.85506519558676031</v>
      </c>
      <c r="U24" s="13"/>
    </row>
    <row r="25" spans="1:34" ht="17.25" customHeight="1">
      <c r="A25" s="12"/>
      <c r="G25" s="139"/>
      <c r="H25" s="23" t="s">
        <v>75</v>
      </c>
      <c r="I25" s="30">
        <v>337</v>
      </c>
      <c r="J25" s="109">
        <v>402.8</v>
      </c>
      <c r="K25" s="30">
        <v>552</v>
      </c>
      <c r="L25" s="30">
        <v>670</v>
      </c>
      <c r="M25" s="30">
        <v>501</v>
      </c>
      <c r="N25" s="31">
        <f t="shared" si="4"/>
        <v>-0.16335650446871899</v>
      </c>
      <c r="O25" s="31">
        <f t="shared" si="5"/>
        <v>-0.32734530938123751</v>
      </c>
      <c r="U25" s="13"/>
    </row>
    <row r="26" spans="1:34" ht="17.25" customHeight="1">
      <c r="A26" s="12"/>
      <c r="G26" s="139"/>
      <c r="H26" s="23" t="s">
        <v>76</v>
      </c>
      <c r="I26" s="30">
        <v>754</v>
      </c>
      <c r="J26" s="111">
        <v>1407.2</v>
      </c>
      <c r="K26" s="30">
        <v>0</v>
      </c>
      <c r="L26" s="30">
        <v>0</v>
      </c>
      <c r="M26" s="30">
        <v>0</v>
      </c>
      <c r="N26" s="31">
        <f t="shared" si="4"/>
        <v>-0.46418419556566232</v>
      </c>
      <c r="O26" s="31">
        <v>0</v>
      </c>
      <c r="U26" s="13"/>
    </row>
    <row r="27" spans="1:34" ht="15.6">
      <c r="A27" s="12"/>
      <c r="G27" s="139"/>
      <c r="H27" s="23" t="s">
        <v>77</v>
      </c>
      <c r="I27" s="93">
        <f>2.21+1.56</f>
        <v>3.77</v>
      </c>
      <c r="J27" s="109">
        <f>7.49</f>
        <v>7.49</v>
      </c>
      <c r="K27" s="30">
        <v>13</v>
      </c>
      <c r="L27" s="30">
        <v>16</v>
      </c>
      <c r="M27" s="30">
        <v>24</v>
      </c>
      <c r="N27" s="31">
        <f>(I27-J27)/J27</f>
        <v>-0.49666221628838453</v>
      </c>
      <c r="O27" s="31">
        <f>(I27-M27)/M27</f>
        <v>-0.84291666666666665</v>
      </c>
      <c r="U27" s="13"/>
    </row>
    <row r="28" spans="1:34" ht="17.25" customHeight="1">
      <c r="A28" s="12"/>
      <c r="G28" s="139"/>
      <c r="H28" s="23" t="s">
        <v>78</v>
      </c>
      <c r="I28" s="93">
        <v>124.6</v>
      </c>
      <c r="J28" s="109">
        <f>102.5+12.7</f>
        <v>115.2</v>
      </c>
      <c r="K28" s="30">
        <v>89</v>
      </c>
      <c r="L28" s="30">
        <v>72</v>
      </c>
      <c r="M28" s="93">
        <v>57.1</v>
      </c>
      <c r="N28" s="31">
        <f t="shared" si="4"/>
        <v>8.159722222222214E-2</v>
      </c>
      <c r="O28" s="31">
        <f t="shared" si="5"/>
        <v>1.1821366024518389</v>
      </c>
      <c r="U28" s="13"/>
    </row>
    <row r="29" spans="1:34" ht="17.25" customHeight="1">
      <c r="A29" s="12"/>
      <c r="G29" s="139"/>
      <c r="H29" s="23" t="s">
        <v>79</v>
      </c>
      <c r="I29" s="33">
        <v>3424.9</v>
      </c>
      <c r="J29" s="111">
        <v>3445.5</v>
      </c>
      <c r="K29" s="33">
        <v>3274</v>
      </c>
      <c r="L29" s="33">
        <v>1612</v>
      </c>
      <c r="M29" s="33">
        <v>1613</v>
      </c>
      <c r="N29" s="31">
        <f t="shared" si="4"/>
        <v>-5.9788129444202321E-3</v>
      </c>
      <c r="O29" s="31">
        <f t="shared" si="5"/>
        <v>1.1233106013639182</v>
      </c>
      <c r="U29" s="13"/>
    </row>
    <row r="30" spans="1:34" ht="15.6">
      <c r="A30" s="12"/>
      <c r="G30" s="140"/>
      <c r="H30" s="23" t="s">
        <v>80</v>
      </c>
      <c r="I30" s="33">
        <v>677302</v>
      </c>
      <c r="J30" s="111">
        <v>683256</v>
      </c>
      <c r="K30" s="33">
        <v>680000</v>
      </c>
      <c r="L30" s="33">
        <v>702726</v>
      </c>
      <c r="M30" s="33">
        <v>702726</v>
      </c>
      <c r="N30" s="31">
        <f t="shared" si="4"/>
        <v>-8.7141569192220776E-3</v>
      </c>
      <c r="O30" s="31">
        <f t="shared" si="5"/>
        <v>-3.6179108215719923E-2</v>
      </c>
      <c r="U30" s="13"/>
    </row>
    <row r="31" spans="1:34" ht="17.25" customHeight="1" thickBot="1">
      <c r="A31" s="12"/>
      <c r="G31" s="154" t="s">
        <v>81</v>
      </c>
      <c r="H31" s="155"/>
      <c r="I31" s="34">
        <f>SUM(I23:I30)</f>
        <v>699932.27</v>
      </c>
      <c r="J31" s="34">
        <f t="shared" ref="J31:M31" si="6">SUM(J23:J30)</f>
        <v>711280.29</v>
      </c>
      <c r="K31" s="34">
        <f t="shared" si="6"/>
        <v>701969</v>
      </c>
      <c r="L31" s="34">
        <f t="shared" si="6"/>
        <v>722368</v>
      </c>
      <c r="M31" s="34">
        <f t="shared" si="6"/>
        <v>724627.1</v>
      </c>
      <c r="N31" s="32">
        <f>(I31-J31)/J31</f>
        <v>-1.5954357458717178E-2</v>
      </c>
      <c r="O31" s="32">
        <f t="shared" si="5"/>
        <v>-3.4079363026858864E-2</v>
      </c>
      <c r="U31" s="13"/>
    </row>
    <row r="32" spans="1:34" ht="17.25" customHeight="1" thickBot="1">
      <c r="A32" s="12"/>
      <c r="G32" s="154" t="s">
        <v>82</v>
      </c>
      <c r="H32" s="155"/>
      <c r="I32" s="34">
        <f>I31+I18+I17</f>
        <v>701112.26</v>
      </c>
      <c r="J32" s="34">
        <f t="shared" ref="J32:M32" si="7">J31+J18+J17</f>
        <v>712713.90156999999</v>
      </c>
      <c r="K32" s="34">
        <f t="shared" si="7"/>
        <v>703855</v>
      </c>
      <c r="L32" s="34">
        <f t="shared" si="7"/>
        <v>724708</v>
      </c>
      <c r="M32" s="34">
        <f t="shared" si="7"/>
        <v>726980.29999999993</v>
      </c>
      <c r="N32" s="32">
        <f>(I32-J32)/J32</f>
        <v>-1.6278118813795175E-2</v>
      </c>
      <c r="O32" s="32">
        <f t="shared" si="5"/>
        <v>-3.558286242419488E-2</v>
      </c>
      <c r="U32" s="13"/>
    </row>
    <row r="33" spans="1:21" ht="17.25" customHeight="1" thickBot="1">
      <c r="A33" s="12"/>
      <c r="G33" s="154" t="s">
        <v>83</v>
      </c>
      <c r="H33" s="155"/>
      <c r="I33" s="34">
        <f>I31+I20+I17</f>
        <v>700270.26</v>
      </c>
      <c r="J33" s="34">
        <f t="shared" ref="J33:M33" si="8">J31+J20+J17</f>
        <v>711741.20157000003</v>
      </c>
      <c r="K33" s="34">
        <f t="shared" si="8"/>
        <v>702607</v>
      </c>
      <c r="L33" s="34">
        <f t="shared" si="8"/>
        <v>723286</v>
      </c>
      <c r="M33" s="34">
        <f t="shared" si="8"/>
        <v>725377.29999999993</v>
      </c>
      <c r="N33" s="32">
        <f>(I33-J33)/J33</f>
        <v>-1.6116731116165198E-2</v>
      </c>
      <c r="O33" s="32">
        <f t="shared" si="5"/>
        <v>-3.4612387236269901E-2</v>
      </c>
      <c r="U33" s="13"/>
    </row>
    <row r="34" spans="1:21" ht="17.25" customHeight="1">
      <c r="A34" s="12"/>
      <c r="G34" s="122"/>
      <c r="H34" s="122"/>
      <c r="I34" s="123"/>
      <c r="J34" s="123"/>
      <c r="K34" s="123"/>
      <c r="L34" s="123"/>
      <c r="M34" s="123"/>
      <c r="N34" s="124"/>
      <c r="O34" s="124"/>
      <c r="U34" s="13"/>
    </row>
    <row r="35" spans="1:21" ht="15">
      <c r="A35" s="12"/>
      <c r="U35" s="13"/>
    </row>
    <row r="36" spans="1:21" ht="15.6" thickBot="1">
      <c r="A36" s="12"/>
      <c r="H36" s="19" t="s">
        <v>501</v>
      </c>
      <c r="I36" s="19">
        <v>2021</v>
      </c>
      <c r="J36" s="19">
        <v>2022</v>
      </c>
      <c r="K36" s="19">
        <v>2023</v>
      </c>
      <c r="L36" s="18">
        <v>2024</v>
      </c>
      <c r="U36" s="13"/>
    </row>
    <row r="37" spans="1:21" ht="15.6" thickBot="1">
      <c r="A37" s="12"/>
      <c r="H37" s="130" t="s">
        <v>502</v>
      </c>
      <c r="I37" s="127">
        <v>304400</v>
      </c>
      <c r="J37" s="127">
        <v>303695</v>
      </c>
      <c r="K37" s="127">
        <v>308039</v>
      </c>
      <c r="L37" s="127">
        <v>310121</v>
      </c>
      <c r="U37" s="13"/>
    </row>
    <row r="38" spans="1:21" ht="15.6" thickBot="1">
      <c r="A38" s="12"/>
      <c r="H38" s="130" t="s">
        <v>503</v>
      </c>
      <c r="I38" s="128">
        <v>0.71</v>
      </c>
      <c r="J38" s="128">
        <v>0.68</v>
      </c>
      <c r="K38" s="128">
        <v>0.68325620382500241</v>
      </c>
      <c r="L38" s="128">
        <v>0.67730193999999999</v>
      </c>
      <c r="U38" s="13"/>
    </row>
    <row r="39" spans="1:21" ht="15.6" thickBot="1">
      <c r="A39" s="12"/>
      <c r="H39" s="130" t="s">
        <v>504</v>
      </c>
      <c r="I39" s="128">
        <v>2.34</v>
      </c>
      <c r="J39" s="128">
        <v>2.2400000000000002</v>
      </c>
      <c r="K39" s="128">
        <v>2.2180834369187097</v>
      </c>
      <c r="L39" s="128">
        <v>2.1839925061508247</v>
      </c>
      <c r="U39" s="13"/>
    </row>
    <row r="40" spans="1:21" ht="15.6" thickBot="1">
      <c r="A40" s="12"/>
      <c r="H40" s="130" t="s">
        <v>505</v>
      </c>
      <c r="I40" s="128">
        <v>44.3</v>
      </c>
      <c r="J40" s="128">
        <v>44.83</v>
      </c>
      <c r="K40" s="128">
        <v>44.386904680309385</v>
      </c>
      <c r="L40" s="128">
        <v>43.520255370260507</v>
      </c>
      <c r="U40" s="13"/>
    </row>
    <row r="41" spans="1:21" ht="15.6" thickBot="1">
      <c r="A41" s="12"/>
      <c r="H41" s="130" t="s">
        <v>506</v>
      </c>
      <c r="I41" s="129">
        <v>0.77</v>
      </c>
      <c r="J41" s="129">
        <v>0.77</v>
      </c>
      <c r="K41" s="129">
        <v>0.81</v>
      </c>
      <c r="L41" s="129">
        <v>0.82429438831939794</v>
      </c>
      <c r="U41" s="13"/>
    </row>
    <row r="42" spans="1:21" ht="15.6" thickBot="1">
      <c r="A42" s="12"/>
      <c r="H42" s="130" t="s">
        <v>507</v>
      </c>
      <c r="I42" s="128">
        <v>3.47</v>
      </c>
      <c r="J42" s="128">
        <v>3.47</v>
      </c>
      <c r="K42" s="128">
        <v>3.1519616789925613</v>
      </c>
      <c r="L42" s="128">
        <v>3.1485036172559053</v>
      </c>
      <c r="U42" s="13"/>
    </row>
    <row r="43" spans="1:21" ht="15">
      <c r="A43" s="12"/>
      <c r="H43" s="125"/>
      <c r="I43" s="126"/>
      <c r="J43" s="126"/>
      <c r="K43" s="126"/>
      <c r="L43" s="126"/>
      <c r="U43" s="13"/>
    </row>
    <row r="44" spans="1:21" ht="33" customHeight="1">
      <c r="A44" s="12"/>
      <c r="C44" s="136" t="s">
        <v>84</v>
      </c>
      <c r="D44" s="136"/>
      <c r="E44" s="136"/>
      <c r="F44" s="136"/>
      <c r="G44" s="136"/>
      <c r="H44" s="136"/>
      <c r="I44" s="136"/>
      <c r="J44" s="136"/>
      <c r="K44" s="136"/>
      <c r="L44" s="136"/>
      <c r="M44" s="136"/>
      <c r="N44" s="136"/>
      <c r="O44" s="136"/>
      <c r="P44" s="136"/>
      <c r="Q44" s="136"/>
      <c r="R44" s="136"/>
      <c r="S44" s="136"/>
      <c r="U44" s="13"/>
    </row>
    <row r="45" spans="1:21" ht="15">
      <c r="A45" s="12"/>
      <c r="U45" s="13"/>
    </row>
    <row r="46" spans="1:21" ht="15">
      <c r="A46" s="12"/>
      <c r="C46" s="136" t="s">
        <v>85</v>
      </c>
      <c r="D46" s="136"/>
      <c r="E46" s="136"/>
      <c r="F46" s="136"/>
      <c r="G46" s="136"/>
      <c r="H46" s="136"/>
      <c r="I46" s="136"/>
      <c r="J46" s="136"/>
      <c r="K46" s="136"/>
      <c r="L46" s="136"/>
      <c r="M46" s="136"/>
      <c r="N46" s="136"/>
      <c r="O46" s="136"/>
      <c r="P46" s="136"/>
      <c r="Q46" s="136"/>
      <c r="R46" s="136"/>
      <c r="S46" s="136"/>
      <c r="U46" s="13"/>
    </row>
    <row r="47" spans="1:21" ht="15.75" customHeight="1">
      <c r="A47" s="12"/>
      <c r="C47" s="141" t="s">
        <v>508</v>
      </c>
      <c r="D47" s="141"/>
      <c r="E47" s="141"/>
      <c r="F47" s="141"/>
      <c r="G47" s="141"/>
      <c r="H47" s="141"/>
      <c r="I47" s="141"/>
      <c r="J47" s="141"/>
      <c r="K47" s="141"/>
      <c r="L47" s="141"/>
      <c r="M47" s="141"/>
      <c r="N47" s="141"/>
      <c r="O47" s="141"/>
      <c r="P47" s="141"/>
      <c r="Q47" s="141"/>
      <c r="R47" s="141"/>
      <c r="S47" s="141"/>
      <c r="U47" s="13"/>
    </row>
    <row r="48" spans="1:21" ht="32.25" customHeight="1">
      <c r="A48" s="12"/>
      <c r="C48" s="141" t="s">
        <v>509</v>
      </c>
      <c r="D48" s="141"/>
      <c r="E48" s="141"/>
      <c r="F48" s="141"/>
      <c r="G48" s="141"/>
      <c r="H48" s="141"/>
      <c r="I48" s="141"/>
      <c r="J48" s="141"/>
      <c r="K48" s="141"/>
      <c r="L48" s="141"/>
      <c r="M48" s="141"/>
      <c r="N48" s="141"/>
      <c r="O48" s="141"/>
      <c r="P48" s="141"/>
      <c r="Q48" s="141"/>
      <c r="R48" s="141"/>
      <c r="S48" s="141"/>
      <c r="U48" s="13"/>
    </row>
    <row r="49" spans="1:21" ht="48.75" customHeight="1">
      <c r="A49" s="12"/>
      <c r="C49" s="141" t="s">
        <v>86</v>
      </c>
      <c r="D49" s="141"/>
      <c r="E49" s="141"/>
      <c r="F49" s="141"/>
      <c r="G49" s="141"/>
      <c r="H49" s="141"/>
      <c r="I49" s="141"/>
      <c r="J49" s="141"/>
      <c r="K49" s="141"/>
      <c r="L49" s="141"/>
      <c r="M49" s="141"/>
      <c r="N49" s="141"/>
      <c r="O49" s="141"/>
      <c r="P49" s="141"/>
      <c r="Q49" s="141"/>
      <c r="R49" s="141"/>
      <c r="S49" s="141"/>
      <c r="U49" s="13"/>
    </row>
    <row r="50" spans="1:21" ht="109.5" customHeight="1">
      <c r="A50" s="12"/>
      <c r="C50" s="136" t="s">
        <v>87</v>
      </c>
      <c r="D50" s="136"/>
      <c r="E50" s="136"/>
      <c r="F50" s="136"/>
      <c r="G50" s="136"/>
      <c r="H50" s="136"/>
      <c r="I50" s="136"/>
      <c r="J50" s="136"/>
      <c r="K50" s="136"/>
      <c r="L50" s="136"/>
      <c r="M50" s="136"/>
      <c r="N50" s="136"/>
      <c r="O50" s="136"/>
      <c r="P50" s="136"/>
      <c r="Q50" s="136"/>
      <c r="R50" s="136"/>
      <c r="S50" s="136"/>
      <c r="U50" s="13"/>
    </row>
    <row r="51" spans="1:21" ht="49.5" customHeight="1">
      <c r="A51" s="12"/>
      <c r="C51" s="136" t="s">
        <v>88</v>
      </c>
      <c r="D51" s="136"/>
      <c r="E51" s="136"/>
      <c r="F51" s="136"/>
      <c r="G51" s="136"/>
      <c r="H51" s="136"/>
      <c r="I51" s="136"/>
      <c r="J51" s="136"/>
      <c r="K51" s="136"/>
      <c r="L51" s="136"/>
      <c r="M51" s="136"/>
      <c r="N51" s="136"/>
      <c r="O51" s="136"/>
      <c r="P51" s="136"/>
      <c r="Q51" s="136"/>
      <c r="R51" s="136"/>
      <c r="S51" s="136"/>
      <c r="U51" s="13"/>
    </row>
    <row r="52" spans="1:21" ht="18" customHeight="1">
      <c r="A52" s="12"/>
      <c r="C52" s="141" t="s">
        <v>512</v>
      </c>
      <c r="D52" s="141"/>
      <c r="E52" s="141"/>
      <c r="F52" s="141"/>
      <c r="G52" s="141"/>
      <c r="H52" s="141"/>
      <c r="I52" s="141"/>
      <c r="J52" s="141"/>
      <c r="K52" s="141"/>
      <c r="L52" s="141"/>
      <c r="M52" s="141"/>
      <c r="N52" s="141"/>
      <c r="O52" s="141"/>
      <c r="P52" s="141"/>
      <c r="Q52" s="141"/>
      <c r="R52" s="141"/>
      <c r="S52" s="141"/>
      <c r="U52" s="13"/>
    </row>
    <row r="53" spans="1:21" ht="34.5" customHeight="1">
      <c r="A53" s="12"/>
      <c r="C53" s="136" t="s">
        <v>89</v>
      </c>
      <c r="D53" s="136"/>
      <c r="E53" s="136"/>
      <c r="F53" s="136"/>
      <c r="G53" s="136"/>
      <c r="H53" s="136"/>
      <c r="I53" s="136"/>
      <c r="J53" s="136"/>
      <c r="K53" s="136"/>
      <c r="L53" s="136"/>
      <c r="M53" s="136"/>
      <c r="N53" s="136"/>
      <c r="O53" s="136"/>
      <c r="P53" s="136"/>
      <c r="Q53" s="136"/>
      <c r="R53" s="136"/>
      <c r="S53" s="136"/>
      <c r="U53" s="13"/>
    </row>
    <row r="54" spans="1:21" ht="161.25" customHeight="1">
      <c r="A54" s="12"/>
      <c r="C54" s="136" t="s">
        <v>510</v>
      </c>
      <c r="D54" s="136"/>
      <c r="E54" s="136"/>
      <c r="F54" s="136"/>
      <c r="G54" s="136"/>
      <c r="H54" s="136"/>
      <c r="I54" s="136"/>
      <c r="J54" s="136"/>
      <c r="K54" s="136"/>
      <c r="L54" s="136"/>
      <c r="M54" s="136"/>
      <c r="N54" s="136"/>
      <c r="O54" s="136"/>
      <c r="P54" s="136"/>
      <c r="Q54" s="136"/>
      <c r="R54" s="136"/>
      <c r="S54" s="136"/>
      <c r="U54" s="13"/>
    </row>
    <row r="55" spans="1:21" ht="34.5" customHeight="1">
      <c r="A55" s="12"/>
      <c r="C55" s="136" t="s">
        <v>90</v>
      </c>
      <c r="D55" s="136"/>
      <c r="E55" s="136"/>
      <c r="F55" s="136"/>
      <c r="G55" s="136"/>
      <c r="H55" s="136"/>
      <c r="I55" s="136"/>
      <c r="J55" s="136"/>
      <c r="K55" s="136"/>
      <c r="L55" s="136"/>
      <c r="M55" s="136"/>
      <c r="N55" s="136"/>
      <c r="O55" s="136"/>
      <c r="P55" s="136"/>
      <c r="Q55" s="136"/>
      <c r="R55" s="136"/>
      <c r="S55" s="136"/>
      <c r="U55" s="13"/>
    </row>
    <row r="56" spans="1:21" ht="66.75" customHeight="1">
      <c r="A56" s="12"/>
      <c r="C56" s="136" t="s">
        <v>511</v>
      </c>
      <c r="D56" s="136"/>
      <c r="E56" s="136"/>
      <c r="F56" s="136"/>
      <c r="G56" s="136"/>
      <c r="H56" s="136"/>
      <c r="I56" s="136"/>
      <c r="J56" s="136"/>
      <c r="K56" s="136"/>
      <c r="L56" s="136"/>
      <c r="M56" s="136"/>
      <c r="N56" s="136"/>
      <c r="O56" s="136"/>
      <c r="P56" s="136"/>
      <c r="Q56" s="136"/>
      <c r="R56" s="136"/>
      <c r="S56" s="136"/>
      <c r="U56" s="13"/>
    </row>
    <row r="57" spans="1:21" ht="66" customHeight="1">
      <c r="A57" s="12"/>
      <c r="C57" s="136" t="s">
        <v>513</v>
      </c>
      <c r="D57" s="136"/>
      <c r="E57" s="136"/>
      <c r="F57" s="136"/>
      <c r="G57" s="136"/>
      <c r="H57" s="136"/>
      <c r="I57" s="136"/>
      <c r="J57" s="136"/>
      <c r="K57" s="136"/>
      <c r="L57" s="136"/>
      <c r="M57" s="136"/>
      <c r="N57" s="136"/>
      <c r="O57" s="136"/>
      <c r="P57" s="136"/>
      <c r="Q57" s="136"/>
      <c r="R57" s="136"/>
      <c r="S57" s="136"/>
      <c r="U57" s="13"/>
    </row>
    <row r="58" spans="1:21" ht="30.75" customHeight="1">
      <c r="A58" s="12"/>
      <c r="C58" s="136" t="s">
        <v>91</v>
      </c>
      <c r="D58" s="136"/>
      <c r="E58" s="136"/>
      <c r="F58" s="136"/>
      <c r="G58" s="136"/>
      <c r="H58" s="136"/>
      <c r="I58" s="136"/>
      <c r="J58" s="136"/>
      <c r="K58" s="136"/>
      <c r="L58" s="136"/>
      <c r="M58" s="136"/>
      <c r="N58" s="136"/>
      <c r="O58" s="136"/>
      <c r="P58" s="136"/>
      <c r="Q58" s="136"/>
      <c r="R58" s="136"/>
      <c r="S58" s="136"/>
      <c r="U58" s="13"/>
    </row>
    <row r="59" spans="1:21" ht="68.25" customHeight="1">
      <c r="A59" s="12"/>
      <c r="C59" s="136" t="s">
        <v>514</v>
      </c>
      <c r="D59" s="136"/>
      <c r="E59" s="136"/>
      <c r="F59" s="136"/>
      <c r="G59" s="136"/>
      <c r="H59" s="136"/>
      <c r="I59" s="136"/>
      <c r="J59" s="136"/>
      <c r="K59" s="136"/>
      <c r="L59" s="136"/>
      <c r="M59" s="136"/>
      <c r="N59" s="136"/>
      <c r="O59" s="136"/>
      <c r="P59" s="136"/>
      <c r="Q59" s="136"/>
      <c r="R59" s="136"/>
      <c r="S59" s="136"/>
      <c r="U59" s="13"/>
    </row>
    <row r="60" spans="1:21" ht="81" customHeight="1">
      <c r="A60" s="12"/>
      <c r="C60" s="136" t="s">
        <v>92</v>
      </c>
      <c r="D60" s="136"/>
      <c r="E60" s="136"/>
      <c r="F60" s="136"/>
      <c r="G60" s="136"/>
      <c r="H60" s="136"/>
      <c r="I60" s="136"/>
      <c r="J60" s="136"/>
      <c r="K60" s="136"/>
      <c r="L60" s="136"/>
      <c r="M60" s="136"/>
      <c r="N60" s="136"/>
      <c r="O60" s="136"/>
      <c r="P60" s="136"/>
      <c r="Q60" s="136"/>
      <c r="R60" s="136"/>
      <c r="S60" s="136"/>
      <c r="U60" s="13"/>
    </row>
    <row r="61" spans="1:21" ht="50.25" customHeight="1">
      <c r="A61" s="12"/>
      <c r="C61" s="141" t="s">
        <v>93</v>
      </c>
      <c r="D61" s="141"/>
      <c r="E61" s="141"/>
      <c r="F61" s="141"/>
      <c r="G61" s="141"/>
      <c r="H61" s="141"/>
      <c r="I61" s="141"/>
      <c r="J61" s="141"/>
      <c r="K61" s="141"/>
      <c r="L61" s="141"/>
      <c r="M61" s="141"/>
      <c r="N61" s="141"/>
      <c r="O61" s="141"/>
      <c r="P61" s="141"/>
      <c r="Q61" s="141"/>
      <c r="R61" s="141"/>
      <c r="S61" s="141"/>
      <c r="U61" s="13"/>
    </row>
    <row r="62" spans="1:21" ht="33.75" customHeight="1">
      <c r="A62" s="12"/>
      <c r="C62" s="136" t="s">
        <v>515</v>
      </c>
      <c r="D62" s="136"/>
      <c r="E62" s="136"/>
      <c r="F62" s="136"/>
      <c r="G62" s="136"/>
      <c r="H62" s="136"/>
      <c r="I62" s="136"/>
      <c r="J62" s="136"/>
      <c r="K62" s="136"/>
      <c r="L62" s="136"/>
      <c r="M62" s="136"/>
      <c r="N62" s="136"/>
      <c r="O62" s="136"/>
      <c r="P62" s="136"/>
      <c r="Q62" s="136"/>
      <c r="R62" s="136"/>
      <c r="S62" s="136"/>
      <c r="U62" s="13"/>
    </row>
    <row r="63" spans="1:21" ht="15">
      <c r="A63" s="12"/>
      <c r="U63" s="13"/>
    </row>
    <row r="64" spans="1:21" ht="15">
      <c r="A64" s="12"/>
      <c r="B64" s="13"/>
      <c r="C64" s="13"/>
      <c r="D64" s="13"/>
      <c r="E64" s="13"/>
      <c r="F64" s="13"/>
      <c r="G64" s="13"/>
      <c r="H64" s="13"/>
      <c r="I64" s="13"/>
      <c r="J64" s="13"/>
      <c r="K64" s="13"/>
      <c r="L64" s="13"/>
      <c r="M64" s="13"/>
      <c r="N64" s="13"/>
      <c r="O64" s="13"/>
      <c r="P64" s="13"/>
      <c r="Q64" s="13"/>
      <c r="R64" s="13"/>
      <c r="S64" s="13"/>
      <c r="T64" s="13"/>
      <c r="U64" s="13"/>
    </row>
  </sheetData>
  <sheetProtection sheet="1" objects="1" scenarios="1"/>
  <mergeCells count="42">
    <mergeCell ref="C62:S62"/>
    <mergeCell ref="C51:S51"/>
    <mergeCell ref="C52:S52"/>
    <mergeCell ref="C61:S61"/>
    <mergeCell ref="C53:S53"/>
    <mergeCell ref="C54:S54"/>
    <mergeCell ref="C58:S58"/>
    <mergeCell ref="C59:S59"/>
    <mergeCell ref="C60:S60"/>
    <mergeCell ref="C55:S55"/>
    <mergeCell ref="C56:S56"/>
    <mergeCell ref="C57:S57"/>
    <mergeCell ref="C46:S46"/>
    <mergeCell ref="C47:S47"/>
    <mergeCell ref="C48:S48"/>
    <mergeCell ref="C49:S49"/>
    <mergeCell ref="C50:S50"/>
    <mergeCell ref="G18:G21"/>
    <mergeCell ref="G23:G30"/>
    <mergeCell ref="J20:J21"/>
    <mergeCell ref="C6:S6"/>
    <mergeCell ref="C8:S8"/>
    <mergeCell ref="J18:J19"/>
    <mergeCell ref="I18:I19"/>
    <mergeCell ref="K18:K19"/>
    <mergeCell ref="G22:H22"/>
    <mergeCell ref="C3:E5"/>
    <mergeCell ref="C44:S44"/>
    <mergeCell ref="L18:L19"/>
    <mergeCell ref="M18:M19"/>
    <mergeCell ref="N18:N19"/>
    <mergeCell ref="O18:O19"/>
    <mergeCell ref="I20:I21"/>
    <mergeCell ref="L20:L21"/>
    <mergeCell ref="M20:M21"/>
    <mergeCell ref="N20:N21"/>
    <mergeCell ref="O20:O21"/>
    <mergeCell ref="K20:K21"/>
    <mergeCell ref="G31:H31"/>
    <mergeCell ref="G32:H32"/>
    <mergeCell ref="G33:H33"/>
    <mergeCell ref="G11:G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B01CC-87B3-4E35-A400-8078E6241490}">
  <sheetPr>
    <tabColor rgb="FF00B050"/>
  </sheetPr>
  <dimension ref="A1:U42"/>
  <sheetViews>
    <sheetView showGridLines="0" workbookViewId="0">
      <selection activeCell="K3" sqref="K3"/>
    </sheetView>
  </sheetViews>
  <sheetFormatPr defaultColWidth="9.21875" defaultRowHeight="13.8"/>
  <cols>
    <col min="1" max="2" width="3" style="46" customWidth="1"/>
    <col min="3" max="3" width="8.77734375" style="46" customWidth="1"/>
    <col min="4" max="4" width="52.21875" style="46" customWidth="1"/>
    <col min="5" max="5" width="12.77734375" style="46" customWidth="1"/>
    <col min="6" max="8" width="12.77734375" style="46" bestFit="1" customWidth="1"/>
    <col min="9" max="9" width="14.21875" style="46" bestFit="1" customWidth="1"/>
    <col min="10" max="10" width="19.5546875" style="46" customWidth="1"/>
    <col min="11" max="11" width="18.21875" style="46" customWidth="1"/>
    <col min="12" max="13" width="10.77734375" style="46" bestFit="1" customWidth="1"/>
    <col min="14" max="14" width="8.77734375" style="46" customWidth="1"/>
    <col min="15" max="15" width="8.77734375" style="46" bestFit="1" customWidth="1"/>
    <col min="16" max="19" width="9.21875" style="46"/>
    <col min="20" max="21" width="3" style="46" customWidth="1"/>
    <col min="22" max="16384" width="9.21875" style="46"/>
  </cols>
  <sheetData>
    <row r="1" spans="1:21" ht="14.4">
      <c r="A1" s="12"/>
      <c r="B1" s="45"/>
      <c r="C1" s="45"/>
      <c r="D1" s="45"/>
      <c r="E1" s="45"/>
      <c r="F1" s="45"/>
      <c r="G1" s="45"/>
      <c r="H1" s="45"/>
      <c r="I1" s="45"/>
      <c r="J1" s="45"/>
      <c r="K1" s="45"/>
      <c r="L1" s="45"/>
      <c r="M1" s="45"/>
      <c r="N1" s="45"/>
      <c r="O1" s="45"/>
      <c r="P1" s="45"/>
      <c r="Q1" s="45"/>
      <c r="R1" s="45"/>
      <c r="S1" s="45"/>
      <c r="T1" s="45"/>
      <c r="U1" s="45"/>
    </row>
    <row r="2" spans="1:21" ht="14.4">
      <c r="A2" s="12"/>
      <c r="U2" s="45"/>
    </row>
    <row r="3" spans="1:21" ht="38.25" customHeight="1">
      <c r="A3" s="12"/>
      <c r="C3" s="164" t="e" vm="1">
        <v>#VALUE!</v>
      </c>
      <c r="D3" s="164"/>
      <c r="U3" s="45"/>
    </row>
    <row r="4" spans="1:21" ht="23.25" customHeight="1">
      <c r="A4" s="12"/>
      <c r="C4" s="142" t="s">
        <v>8</v>
      </c>
      <c r="D4" s="142"/>
      <c r="E4" s="142"/>
      <c r="F4" s="142"/>
      <c r="G4" s="142"/>
      <c r="H4" s="142"/>
      <c r="I4" s="142"/>
      <c r="J4" s="142"/>
      <c r="K4" s="142"/>
      <c r="L4" s="142"/>
      <c r="M4" s="142"/>
      <c r="N4" s="142"/>
      <c r="O4" s="142"/>
      <c r="P4" s="142"/>
      <c r="Q4" s="142"/>
      <c r="R4" s="142"/>
      <c r="S4" s="142"/>
      <c r="U4" s="45"/>
    </row>
    <row r="5" spans="1:21" ht="14.4">
      <c r="A5" s="12"/>
      <c r="U5" s="45"/>
    </row>
    <row r="6" spans="1:21" ht="14.4">
      <c r="A6" s="12"/>
      <c r="D6" s="47" t="s">
        <v>94</v>
      </c>
      <c r="E6" s="48">
        <v>2024</v>
      </c>
      <c r="F6" s="48">
        <v>2023</v>
      </c>
      <c r="G6" s="48">
        <v>2022</v>
      </c>
      <c r="H6" s="49">
        <v>2021</v>
      </c>
      <c r="I6" s="50">
        <v>2020</v>
      </c>
      <c r="U6" s="45"/>
    </row>
    <row r="7" spans="1:21" ht="14.4">
      <c r="A7" s="12"/>
      <c r="D7" s="51" t="s">
        <v>95</v>
      </c>
      <c r="E7" s="105">
        <f t="shared" ref="E7:I7" si="0">E13+E14+E18+E19+E20+E24</f>
        <v>52.38</v>
      </c>
      <c r="F7" s="105">
        <f t="shared" si="0"/>
        <v>62</v>
      </c>
      <c r="G7" s="105">
        <f t="shared" si="0"/>
        <v>124</v>
      </c>
      <c r="H7" s="105">
        <f t="shared" si="0"/>
        <v>128</v>
      </c>
      <c r="I7" s="105">
        <f t="shared" si="0"/>
        <v>148</v>
      </c>
      <c r="U7" s="45"/>
    </row>
    <row r="8" spans="1:21" ht="14.4">
      <c r="A8" s="12"/>
      <c r="D8" s="51" t="s">
        <v>96</v>
      </c>
      <c r="E8" s="105">
        <f t="shared" ref="E8:I8" si="1">E15+E16+E17+E21+E22+E23+E25</f>
        <v>292.07</v>
      </c>
      <c r="F8" s="105">
        <f t="shared" si="1"/>
        <v>274</v>
      </c>
      <c r="G8" s="105">
        <f t="shared" si="1"/>
        <v>392</v>
      </c>
      <c r="H8" s="105">
        <f t="shared" si="1"/>
        <v>401</v>
      </c>
      <c r="I8" s="105">
        <f t="shared" si="1"/>
        <v>398</v>
      </c>
      <c r="U8" s="45"/>
    </row>
    <row r="9" spans="1:21" ht="17.25" customHeight="1" thickBot="1">
      <c r="A9" s="12"/>
      <c r="D9" s="51" t="s">
        <v>97</v>
      </c>
      <c r="E9" s="58">
        <f>E8/(E8+E7)</f>
        <v>0.84793148497604875</v>
      </c>
      <c r="F9" s="58">
        <f t="shared" ref="F9:I9" si="2">F8/(F8+F7)</f>
        <v>0.81547619047619047</v>
      </c>
      <c r="G9" s="58">
        <f t="shared" si="2"/>
        <v>0.75968992248062017</v>
      </c>
      <c r="H9" s="58">
        <f t="shared" si="2"/>
        <v>0.75803402646502838</v>
      </c>
      <c r="I9" s="58">
        <f t="shared" si="2"/>
        <v>0.7289377289377289</v>
      </c>
      <c r="U9" s="45"/>
    </row>
    <row r="10" spans="1:21" ht="14.4">
      <c r="A10" s="12"/>
      <c r="E10" s="59"/>
      <c r="F10" s="59"/>
      <c r="G10" s="59"/>
      <c r="H10" s="59"/>
      <c r="I10" s="59"/>
      <c r="U10" s="45"/>
    </row>
    <row r="11" spans="1:21" ht="15" thickBot="1">
      <c r="A11" s="12"/>
      <c r="E11" s="59"/>
      <c r="F11" s="59"/>
      <c r="G11" s="59"/>
      <c r="H11" s="59"/>
      <c r="I11" s="59"/>
      <c r="U11" s="45"/>
    </row>
    <row r="12" spans="1:21" ht="18.75" customHeight="1">
      <c r="A12" s="12"/>
      <c r="D12" s="52" t="s">
        <v>98</v>
      </c>
      <c r="E12" s="60">
        <v>2024</v>
      </c>
      <c r="F12" s="60">
        <v>2023</v>
      </c>
      <c r="G12" s="60">
        <v>2022</v>
      </c>
      <c r="H12" s="60">
        <v>2021</v>
      </c>
      <c r="I12" s="61">
        <v>2020</v>
      </c>
      <c r="U12" s="45"/>
    </row>
    <row r="13" spans="1:21" ht="17.25" customHeight="1">
      <c r="A13" s="12"/>
      <c r="D13" s="51" t="s">
        <v>99</v>
      </c>
      <c r="E13" s="105">
        <v>0</v>
      </c>
      <c r="F13" s="57">
        <v>0</v>
      </c>
      <c r="G13" s="57">
        <v>2</v>
      </c>
      <c r="H13" s="57">
        <v>2</v>
      </c>
      <c r="I13" s="57">
        <v>1</v>
      </c>
      <c r="U13" s="45"/>
    </row>
    <row r="14" spans="1:21" ht="17.25" customHeight="1">
      <c r="A14" s="12"/>
      <c r="D14" s="51" t="s">
        <v>100</v>
      </c>
      <c r="E14" s="105">
        <v>0</v>
      </c>
      <c r="F14" s="57">
        <v>0</v>
      </c>
      <c r="G14" s="57">
        <v>6</v>
      </c>
      <c r="H14" s="57">
        <v>4</v>
      </c>
      <c r="I14" s="57">
        <v>2</v>
      </c>
      <c r="U14" s="45"/>
    </row>
    <row r="15" spans="1:21" ht="17.25" customHeight="1">
      <c r="A15" s="12"/>
      <c r="D15" s="51" t="s">
        <v>101</v>
      </c>
      <c r="E15" s="105">
        <v>188.15</v>
      </c>
      <c r="F15" s="131">
        <v>188</v>
      </c>
      <c r="G15" s="131">
        <v>285</v>
      </c>
      <c r="H15" s="57">
        <v>258</v>
      </c>
      <c r="I15" s="57">
        <v>236</v>
      </c>
      <c r="J15" s="119"/>
      <c r="U15" s="45"/>
    </row>
    <row r="16" spans="1:21" ht="17.25" customHeight="1">
      <c r="A16" s="12"/>
      <c r="D16" s="51" t="s">
        <v>102</v>
      </c>
      <c r="E16" s="105">
        <f>20.33+9.73</f>
        <v>30.06</v>
      </c>
      <c r="F16" s="57">
        <v>32</v>
      </c>
      <c r="G16" s="57">
        <v>75</v>
      </c>
      <c r="H16" s="57">
        <v>91</v>
      </c>
      <c r="I16" s="57">
        <v>107</v>
      </c>
      <c r="J16" s="119"/>
      <c r="U16" s="45"/>
    </row>
    <row r="17" spans="1:21" ht="17.25" customHeight="1">
      <c r="A17" s="12"/>
      <c r="D17" s="51" t="s">
        <v>103</v>
      </c>
      <c r="E17" s="105">
        <v>2.14</v>
      </c>
      <c r="F17" s="57">
        <v>2</v>
      </c>
      <c r="G17" s="57">
        <v>0</v>
      </c>
      <c r="H17" s="57">
        <v>12</v>
      </c>
      <c r="I17" s="57">
        <v>11</v>
      </c>
      <c r="J17" s="119"/>
      <c r="U17" s="45"/>
    </row>
    <row r="18" spans="1:21" ht="17.25" customHeight="1">
      <c r="A18" s="12"/>
      <c r="D18" s="51" t="s">
        <v>104</v>
      </c>
      <c r="E18" s="105">
        <v>0</v>
      </c>
      <c r="F18" s="57">
        <v>0</v>
      </c>
      <c r="G18" s="57">
        <v>0</v>
      </c>
      <c r="H18" s="57">
        <v>1</v>
      </c>
      <c r="I18" s="57">
        <v>2</v>
      </c>
      <c r="J18" s="119"/>
      <c r="U18" s="45"/>
    </row>
    <row r="19" spans="1:21" ht="17.25" customHeight="1">
      <c r="A19" s="12"/>
      <c r="D19" s="51" t="s">
        <v>105</v>
      </c>
      <c r="E19" s="105">
        <v>52.38</v>
      </c>
      <c r="F19" s="57">
        <v>62</v>
      </c>
      <c r="G19" s="57">
        <v>95</v>
      </c>
      <c r="H19" s="57">
        <v>120</v>
      </c>
      <c r="I19" s="57">
        <v>143</v>
      </c>
      <c r="J19" s="119"/>
      <c r="U19" s="45"/>
    </row>
    <row r="20" spans="1:21" ht="17.25" customHeight="1">
      <c r="A20" s="12"/>
      <c r="D20" s="51" t="s">
        <v>106</v>
      </c>
      <c r="E20" s="105">
        <v>0</v>
      </c>
      <c r="F20" s="57">
        <v>0</v>
      </c>
      <c r="G20" s="57">
        <v>0</v>
      </c>
      <c r="H20" s="57">
        <v>1</v>
      </c>
      <c r="I20" s="57">
        <v>0</v>
      </c>
      <c r="J20" s="119"/>
      <c r="U20" s="45"/>
    </row>
    <row r="21" spans="1:21" ht="17.25" customHeight="1">
      <c r="A21" s="12"/>
      <c r="D21" s="51" t="s">
        <v>107</v>
      </c>
      <c r="E21" s="105">
        <v>68.650000000000006</v>
      </c>
      <c r="F21" s="57">
        <v>52</v>
      </c>
      <c r="G21" s="57">
        <v>32</v>
      </c>
      <c r="H21" s="57">
        <v>40</v>
      </c>
      <c r="I21" s="57">
        <v>42</v>
      </c>
      <c r="J21" s="119"/>
      <c r="U21" s="45"/>
    </row>
    <row r="22" spans="1:21" ht="17.25" customHeight="1">
      <c r="A22" s="12"/>
      <c r="D22" s="51" t="s">
        <v>108</v>
      </c>
      <c r="E22" s="105">
        <v>0</v>
      </c>
      <c r="F22" s="57">
        <v>0</v>
      </c>
      <c r="G22" s="57">
        <v>0</v>
      </c>
      <c r="H22" s="57">
        <v>0</v>
      </c>
      <c r="I22" s="57">
        <v>1</v>
      </c>
      <c r="J22" s="119"/>
      <c r="U22" s="45"/>
    </row>
    <row r="23" spans="1:21" ht="17.25" customHeight="1">
      <c r="A23" s="12"/>
      <c r="D23" s="51" t="s">
        <v>109</v>
      </c>
      <c r="E23" s="105">
        <v>0</v>
      </c>
      <c r="F23" s="57">
        <v>0</v>
      </c>
      <c r="G23" s="57">
        <v>0</v>
      </c>
      <c r="H23" s="57">
        <v>0</v>
      </c>
      <c r="I23" s="57">
        <v>1</v>
      </c>
      <c r="J23" s="119"/>
      <c r="U23" s="45"/>
    </row>
    <row r="24" spans="1:21" ht="17.25" customHeight="1">
      <c r="A24" s="12"/>
      <c r="D24" s="51" t="s">
        <v>110</v>
      </c>
      <c r="E24" s="105">
        <v>0</v>
      </c>
      <c r="F24" s="57">
        <v>0</v>
      </c>
      <c r="G24" s="57">
        <v>21</v>
      </c>
      <c r="H24" s="57">
        <v>0</v>
      </c>
      <c r="I24" s="57">
        <v>0</v>
      </c>
      <c r="J24" s="119"/>
      <c r="U24" s="45"/>
    </row>
    <row r="25" spans="1:21" ht="17.25" customHeight="1">
      <c r="A25" s="12"/>
      <c r="D25" s="51" t="s">
        <v>111</v>
      </c>
      <c r="E25" s="105">
        <v>3.07</v>
      </c>
      <c r="F25" s="57">
        <v>0</v>
      </c>
      <c r="G25" s="57">
        <v>0</v>
      </c>
      <c r="H25" s="57">
        <v>0</v>
      </c>
      <c r="I25" s="57">
        <v>0</v>
      </c>
      <c r="J25" s="119"/>
      <c r="U25" s="45"/>
    </row>
    <row r="26" spans="1:21" ht="17.25" customHeight="1">
      <c r="A26" s="12"/>
      <c r="D26" s="53" t="s">
        <v>112</v>
      </c>
      <c r="E26" s="114">
        <f>SUM(E13:E25)</f>
        <v>344.45</v>
      </c>
      <c r="F26" s="62">
        <f>SUM(F13:F25)</f>
        <v>336</v>
      </c>
      <c r="G26" s="62">
        <f>SUM(G13:G25)</f>
        <v>516</v>
      </c>
      <c r="H26" s="62">
        <f t="shared" ref="H26:I26" si="3">SUM(H13:H25)</f>
        <v>529</v>
      </c>
      <c r="I26" s="62">
        <f t="shared" si="3"/>
        <v>546</v>
      </c>
      <c r="J26" s="95"/>
      <c r="U26" s="45"/>
    </row>
    <row r="27" spans="1:21" ht="17.25" customHeight="1" thickBot="1">
      <c r="A27" s="12"/>
      <c r="D27" s="53" t="s">
        <v>113</v>
      </c>
      <c r="E27" s="63">
        <f>(E26-F26)/F26</f>
        <v>2.514880952380949E-2</v>
      </c>
      <c r="F27" s="63">
        <f t="shared" ref="F27:H27" si="4">(F26-G26)/G26</f>
        <v>-0.34883720930232559</v>
      </c>
      <c r="G27" s="63">
        <f t="shared" si="4"/>
        <v>-2.4574669187145556E-2</v>
      </c>
      <c r="H27" s="63">
        <f t="shared" si="4"/>
        <v>-3.1135531135531136E-2</v>
      </c>
      <c r="I27" s="64"/>
      <c r="U27" s="45"/>
    </row>
    <row r="28" spans="1:21" ht="14.4">
      <c r="A28" s="12"/>
      <c r="U28" s="45"/>
    </row>
    <row r="29" spans="1:21" ht="59.25" customHeight="1">
      <c r="A29" s="12"/>
      <c r="D29" s="163" t="s">
        <v>516</v>
      </c>
      <c r="E29" s="163"/>
      <c r="F29" s="163"/>
      <c r="G29" s="163"/>
      <c r="H29" s="163"/>
      <c r="I29" s="163"/>
      <c r="J29" s="163"/>
      <c r="K29" s="163"/>
      <c r="L29" s="163"/>
      <c r="M29" s="163"/>
      <c r="N29" s="163"/>
      <c r="O29" s="163"/>
      <c r="P29" s="163"/>
      <c r="Q29" s="163"/>
      <c r="R29" s="163"/>
      <c r="U29" s="45"/>
    </row>
    <row r="30" spans="1:21" ht="57" customHeight="1">
      <c r="A30" s="12"/>
      <c r="D30" s="163" t="s">
        <v>517</v>
      </c>
      <c r="E30" s="163"/>
      <c r="F30" s="163"/>
      <c r="G30" s="163"/>
      <c r="H30" s="163"/>
      <c r="I30" s="163"/>
      <c r="J30" s="163"/>
      <c r="K30" s="163"/>
      <c r="L30" s="163"/>
      <c r="M30" s="163"/>
      <c r="N30" s="163"/>
      <c r="O30" s="163"/>
      <c r="P30" s="163"/>
      <c r="Q30" s="163"/>
      <c r="R30" s="163"/>
      <c r="U30" s="45"/>
    </row>
    <row r="31" spans="1:21" ht="14.4">
      <c r="A31" s="12"/>
      <c r="U31" s="45"/>
    </row>
    <row r="32" spans="1:21" ht="14.4">
      <c r="A32" s="12"/>
      <c r="U32" s="45"/>
    </row>
    <row r="33" spans="1:21" ht="24">
      <c r="A33" s="12"/>
      <c r="C33" s="165" t="s">
        <v>114</v>
      </c>
      <c r="D33" s="165"/>
      <c r="E33" s="165"/>
      <c r="F33" s="165"/>
      <c r="G33" s="165"/>
      <c r="H33" s="165"/>
      <c r="I33" s="165"/>
      <c r="J33" s="165"/>
      <c r="K33" s="165"/>
      <c r="L33" s="165"/>
      <c r="M33" s="165"/>
      <c r="N33" s="165"/>
      <c r="O33" s="165"/>
      <c r="P33" s="165"/>
      <c r="Q33" s="165"/>
      <c r="R33" s="165"/>
      <c r="S33" s="165"/>
      <c r="U33" s="45"/>
    </row>
    <row r="34" spans="1:21" ht="14.4">
      <c r="A34" s="12"/>
      <c r="U34" s="45"/>
    </row>
    <row r="35" spans="1:21" ht="14.4">
      <c r="A35" s="12"/>
      <c r="U35" s="45"/>
    </row>
    <row r="36" spans="1:21" ht="27.75" customHeight="1">
      <c r="A36" s="12"/>
      <c r="D36" s="54" t="s">
        <v>115</v>
      </c>
      <c r="E36" s="54">
        <v>2024</v>
      </c>
      <c r="F36" s="48">
        <v>2023</v>
      </c>
      <c r="G36" s="48">
        <v>2022</v>
      </c>
      <c r="H36" s="48">
        <v>2021</v>
      </c>
      <c r="I36" s="48">
        <v>2020</v>
      </c>
      <c r="J36" s="54" t="s">
        <v>30</v>
      </c>
      <c r="K36" s="55" t="s">
        <v>31</v>
      </c>
      <c r="U36" s="45"/>
    </row>
    <row r="37" spans="1:21" ht="15" thickBot="1">
      <c r="A37" s="12"/>
      <c r="D37" s="56" t="s">
        <v>116</v>
      </c>
      <c r="E37" s="65">
        <v>8400</v>
      </c>
      <c r="F37" s="65">
        <v>8673</v>
      </c>
      <c r="G37" s="65">
        <v>11028</v>
      </c>
      <c r="H37" s="65">
        <v>11498</v>
      </c>
      <c r="I37" s="65">
        <v>11450</v>
      </c>
      <c r="J37" s="58">
        <f>(E37-F37)/F37</f>
        <v>-3.1476997578692496E-2</v>
      </c>
      <c r="K37" s="58">
        <f>(E37-I37)/I37</f>
        <v>-0.26637554585152839</v>
      </c>
      <c r="U37" s="45"/>
    </row>
    <row r="38" spans="1:21" ht="14.4">
      <c r="A38" s="12"/>
      <c r="U38" s="45"/>
    </row>
    <row r="39" spans="1:21" ht="39.75" customHeight="1">
      <c r="A39" s="12"/>
      <c r="D39" s="163" t="s">
        <v>518</v>
      </c>
      <c r="E39" s="163"/>
      <c r="F39" s="163"/>
      <c r="G39" s="163"/>
      <c r="H39" s="163"/>
      <c r="I39" s="163"/>
      <c r="J39" s="163"/>
      <c r="K39" s="163"/>
      <c r="L39" s="163"/>
      <c r="M39" s="163"/>
      <c r="N39" s="163"/>
      <c r="O39" s="163"/>
      <c r="P39" s="163"/>
      <c r="Q39" s="163"/>
      <c r="R39" s="163"/>
      <c r="U39" s="45"/>
    </row>
    <row r="40" spans="1:21" ht="30" customHeight="1">
      <c r="A40" s="12"/>
      <c r="D40" s="163" t="s">
        <v>519</v>
      </c>
      <c r="E40" s="163"/>
      <c r="F40" s="163"/>
      <c r="G40" s="163"/>
      <c r="H40" s="163"/>
      <c r="I40" s="163"/>
      <c r="J40" s="163"/>
      <c r="K40" s="163"/>
      <c r="L40" s="163"/>
      <c r="M40" s="163"/>
      <c r="N40" s="163"/>
      <c r="O40" s="163"/>
      <c r="P40" s="163"/>
      <c r="Q40" s="163"/>
      <c r="R40" s="163"/>
      <c r="U40" s="45"/>
    </row>
    <row r="41" spans="1:21" ht="14.4">
      <c r="A41" s="12"/>
      <c r="U41" s="45"/>
    </row>
    <row r="42" spans="1:21" ht="14.4">
      <c r="A42" s="12"/>
      <c r="B42" s="45"/>
      <c r="C42" s="45"/>
      <c r="D42" s="45"/>
      <c r="E42" s="45"/>
      <c r="F42" s="45"/>
      <c r="G42" s="45"/>
      <c r="H42" s="45"/>
      <c r="I42" s="45"/>
      <c r="J42" s="45"/>
      <c r="K42" s="45"/>
      <c r="L42" s="45"/>
      <c r="M42" s="45"/>
      <c r="N42" s="45"/>
      <c r="O42" s="45"/>
      <c r="P42" s="45"/>
      <c r="Q42" s="45"/>
      <c r="R42" s="45"/>
      <c r="S42" s="45"/>
      <c r="T42" s="45"/>
      <c r="U42" s="45"/>
    </row>
  </sheetData>
  <sheetProtection sheet="1" objects="1" scenarios="1"/>
  <mergeCells count="7">
    <mergeCell ref="D40:R40"/>
    <mergeCell ref="C3:D3"/>
    <mergeCell ref="D39:R39"/>
    <mergeCell ref="C33:S33"/>
    <mergeCell ref="C4:S4"/>
    <mergeCell ref="D29:R29"/>
    <mergeCell ref="D30:R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EF802-83B5-411D-ADB0-1ED2C79D7BBD}">
  <sheetPr>
    <tabColor rgb="FFFF7C80"/>
  </sheetPr>
  <dimension ref="A1:P72"/>
  <sheetViews>
    <sheetView showGridLines="0" zoomScaleNormal="100" workbookViewId="0">
      <selection activeCell="J3" sqref="J3"/>
    </sheetView>
  </sheetViews>
  <sheetFormatPr defaultRowHeight="14.4"/>
  <cols>
    <col min="1" max="2" width="3" customWidth="1"/>
    <col min="3" max="3" width="8.77734375" customWidth="1"/>
    <col min="4" max="4" width="69.21875" customWidth="1"/>
    <col min="5" max="5" width="12.77734375" customWidth="1"/>
    <col min="6" max="8" width="12.77734375" bestFit="1" customWidth="1"/>
    <col min="9" max="9" width="14.21875" bestFit="1" customWidth="1"/>
    <col min="10" max="10" width="19.5546875" customWidth="1"/>
    <col min="11" max="11" width="18.21875" customWidth="1"/>
    <col min="13" max="14" width="3" customWidth="1"/>
  </cols>
  <sheetData>
    <row r="1" spans="1:16" ht="15">
      <c r="A1" s="12"/>
      <c r="B1" s="13"/>
      <c r="C1" s="13"/>
      <c r="D1" s="13"/>
      <c r="E1" s="13"/>
      <c r="F1" s="13"/>
      <c r="G1" s="13"/>
      <c r="H1" s="13"/>
      <c r="I1" s="13"/>
      <c r="J1" s="13"/>
      <c r="K1" s="13"/>
      <c r="L1" s="13"/>
      <c r="M1" s="13"/>
      <c r="N1" s="13"/>
    </row>
    <row r="2" spans="1:16" ht="15">
      <c r="A2" s="12"/>
      <c r="N2" s="13"/>
    </row>
    <row r="3" spans="1:16" ht="39.75" customHeight="1">
      <c r="A3" s="12"/>
      <c r="C3" s="166" t="e" vm="1">
        <v>#VALUE!</v>
      </c>
      <c r="D3" s="166"/>
      <c r="N3" s="13"/>
    </row>
    <row r="4" spans="1:16" ht="15">
      <c r="A4" s="12"/>
      <c r="N4" s="13"/>
    </row>
    <row r="5" spans="1:16" ht="15">
      <c r="A5" s="12"/>
      <c r="N5" s="13"/>
    </row>
    <row r="6" spans="1:16" ht="23.4">
      <c r="A6" s="12"/>
      <c r="C6" s="142" t="s">
        <v>9</v>
      </c>
      <c r="D6" s="142"/>
      <c r="E6" s="142"/>
      <c r="F6" s="142"/>
      <c r="G6" s="142"/>
      <c r="H6" s="142"/>
      <c r="I6" s="142"/>
      <c r="J6" s="142"/>
      <c r="K6" s="142"/>
      <c r="L6" s="142"/>
      <c r="M6" s="14"/>
      <c r="N6" s="16"/>
      <c r="O6" s="14"/>
      <c r="P6" s="14"/>
    </row>
    <row r="7" spans="1:16" ht="15">
      <c r="A7" s="12"/>
      <c r="N7" s="13"/>
    </row>
    <row r="8" spans="1:16" ht="18">
      <c r="A8" s="12"/>
      <c r="D8" s="70" t="s">
        <v>117</v>
      </c>
      <c r="N8" s="13"/>
    </row>
    <row r="9" spans="1:16" ht="15">
      <c r="A9" s="12"/>
      <c r="N9" s="13"/>
    </row>
    <row r="10" spans="1:16" ht="19.2">
      <c r="A10" s="12"/>
      <c r="D10" s="38" t="s">
        <v>118</v>
      </c>
      <c r="E10" s="39">
        <v>2024</v>
      </c>
      <c r="F10" s="39">
        <v>2023</v>
      </c>
      <c r="G10" s="39">
        <v>2022</v>
      </c>
      <c r="H10" s="40">
        <v>2021</v>
      </c>
      <c r="I10" s="41">
        <v>2020</v>
      </c>
      <c r="N10" s="13"/>
    </row>
    <row r="11" spans="1:16" ht="15.6" thickBot="1">
      <c r="A11" s="12"/>
      <c r="D11" s="25" t="s">
        <v>119</v>
      </c>
      <c r="E11" s="30">
        <v>0</v>
      </c>
      <c r="F11" s="30">
        <v>0</v>
      </c>
      <c r="G11" s="30">
        <v>0</v>
      </c>
      <c r="H11" s="30">
        <v>0</v>
      </c>
      <c r="I11" s="30">
        <v>0</v>
      </c>
      <c r="N11" s="13"/>
    </row>
    <row r="12" spans="1:16" ht="15.6" thickBot="1">
      <c r="A12" s="12"/>
      <c r="D12" s="25" t="s">
        <v>120</v>
      </c>
      <c r="E12" s="30">
        <v>0</v>
      </c>
      <c r="F12" s="30">
        <v>0</v>
      </c>
      <c r="G12" s="30">
        <v>0</v>
      </c>
      <c r="H12" s="30">
        <v>0</v>
      </c>
      <c r="I12" s="30">
        <v>0</v>
      </c>
      <c r="N12" s="13"/>
    </row>
    <row r="13" spans="1:16" ht="15.6" thickBot="1">
      <c r="A13" s="12"/>
      <c r="D13" s="25" t="s">
        <v>121</v>
      </c>
      <c r="E13" s="30">
        <v>0</v>
      </c>
      <c r="F13" s="30">
        <v>0</v>
      </c>
      <c r="G13" s="30">
        <v>0</v>
      </c>
      <c r="H13" s="30">
        <v>0</v>
      </c>
      <c r="I13" s="30">
        <v>0</v>
      </c>
      <c r="N13" s="13"/>
    </row>
    <row r="14" spans="1:16" ht="15.6" thickBot="1">
      <c r="A14" s="12"/>
      <c r="D14" s="25" t="s">
        <v>122</v>
      </c>
      <c r="E14" s="30">
        <v>0</v>
      </c>
      <c r="F14" s="30">
        <v>0</v>
      </c>
      <c r="G14" s="30">
        <v>0</v>
      </c>
      <c r="H14" s="30">
        <v>0</v>
      </c>
      <c r="I14" s="30">
        <v>0</v>
      </c>
      <c r="N14" s="13"/>
    </row>
    <row r="15" spans="1:16" ht="15.6" thickBot="1">
      <c r="A15" s="12"/>
      <c r="D15" s="25" t="s">
        <v>123</v>
      </c>
      <c r="E15" s="30">
        <v>0</v>
      </c>
      <c r="F15" s="30">
        <v>0</v>
      </c>
      <c r="G15" s="30">
        <v>0</v>
      </c>
      <c r="H15" s="30">
        <v>1</v>
      </c>
      <c r="I15" s="30">
        <v>0</v>
      </c>
      <c r="N15" s="13"/>
    </row>
    <row r="16" spans="1:16" ht="17.25" customHeight="1" thickBot="1">
      <c r="A16" s="12"/>
      <c r="D16" s="25" t="s">
        <v>124</v>
      </c>
      <c r="E16" s="30">
        <v>0</v>
      </c>
      <c r="F16" s="30">
        <v>0</v>
      </c>
      <c r="G16" s="30">
        <v>0</v>
      </c>
      <c r="H16" s="30">
        <v>2</v>
      </c>
      <c r="I16" s="30">
        <v>0</v>
      </c>
      <c r="N16" s="13"/>
    </row>
    <row r="17" spans="1:14" ht="17.25" customHeight="1">
      <c r="A17" s="12"/>
      <c r="D17" s="42"/>
      <c r="E17" s="43"/>
      <c r="F17" s="43"/>
      <c r="G17" s="43"/>
      <c r="H17" s="43"/>
      <c r="I17" s="43"/>
      <c r="N17" s="13"/>
    </row>
    <row r="18" spans="1:14" s="46" customFormat="1" ht="21.75" customHeight="1">
      <c r="A18" s="12"/>
      <c r="C18" s="136" t="s">
        <v>125</v>
      </c>
      <c r="D18" s="136"/>
      <c r="E18" s="136"/>
      <c r="F18" s="136"/>
      <c r="G18" s="136"/>
      <c r="H18" s="136"/>
      <c r="I18" s="136"/>
      <c r="J18" s="136"/>
      <c r="K18" s="136"/>
      <c r="L18" s="136"/>
      <c r="N18" s="45"/>
    </row>
    <row r="19" spans="1:14" ht="17.25" customHeight="1">
      <c r="A19" s="12"/>
      <c r="D19" s="42"/>
      <c r="E19" s="43"/>
      <c r="F19" s="43"/>
      <c r="G19" s="43"/>
      <c r="H19" s="43"/>
      <c r="I19" s="43"/>
      <c r="N19" s="13"/>
    </row>
    <row r="20" spans="1:14" ht="17.25" customHeight="1">
      <c r="A20" s="12"/>
      <c r="D20" s="42"/>
      <c r="E20" s="43"/>
      <c r="F20" s="43"/>
      <c r="G20" s="43"/>
      <c r="H20" s="43"/>
      <c r="I20" s="43"/>
      <c r="N20" s="13"/>
    </row>
    <row r="21" spans="1:14" ht="17.25" customHeight="1">
      <c r="A21" s="12"/>
      <c r="D21" s="70" t="s">
        <v>126</v>
      </c>
      <c r="E21" s="43"/>
      <c r="F21" s="43"/>
      <c r="G21" s="43"/>
      <c r="H21" s="43"/>
      <c r="I21" s="43"/>
      <c r="N21" s="13"/>
    </row>
    <row r="22" spans="1:14" ht="17.25" customHeight="1" thickBot="1">
      <c r="A22" s="12"/>
      <c r="D22" s="42"/>
      <c r="E22" s="43"/>
      <c r="F22" s="43"/>
      <c r="G22" s="43"/>
      <c r="H22" s="43"/>
      <c r="I22" s="43"/>
      <c r="N22" s="13"/>
    </row>
    <row r="23" spans="1:14" ht="18.75" customHeight="1">
      <c r="A23" s="12"/>
      <c r="D23" s="66"/>
      <c r="E23" s="171" t="s">
        <v>127</v>
      </c>
      <c r="F23" s="138"/>
      <c r="G23" s="171" t="s">
        <v>128</v>
      </c>
      <c r="H23" s="138"/>
      <c r="I23" s="67" t="s">
        <v>129</v>
      </c>
      <c r="N23" s="13"/>
    </row>
    <row r="24" spans="1:14" ht="17.25" customHeight="1" thickBot="1">
      <c r="A24" s="12"/>
      <c r="D24" s="25"/>
      <c r="E24" s="30">
        <v>2024</v>
      </c>
      <c r="F24" s="30" t="s">
        <v>130</v>
      </c>
      <c r="G24" s="30">
        <v>2024</v>
      </c>
      <c r="H24" s="30" t="s">
        <v>130</v>
      </c>
      <c r="I24" s="30"/>
      <c r="N24" s="13"/>
    </row>
    <row r="25" spans="1:14" ht="17.25" customHeight="1">
      <c r="A25" s="12"/>
      <c r="D25" s="69" t="s">
        <v>131</v>
      </c>
      <c r="E25" s="171"/>
      <c r="F25" s="138"/>
      <c r="G25" s="171"/>
      <c r="H25" s="138"/>
      <c r="I25" s="67"/>
      <c r="N25" s="13"/>
    </row>
    <row r="26" spans="1:14" ht="17.25" customHeight="1" thickBot="1">
      <c r="A26" s="12"/>
      <c r="D26" s="24" t="s">
        <v>132</v>
      </c>
      <c r="E26" s="87">
        <v>287</v>
      </c>
      <c r="F26" s="88">
        <f>E26/$E$35</f>
        <v>0.16051454138702462</v>
      </c>
      <c r="G26" s="87">
        <v>247</v>
      </c>
      <c r="H26" s="88">
        <f>G26/$G$35</f>
        <v>0.19206842923794712</v>
      </c>
      <c r="I26" s="89">
        <f>E26+G26</f>
        <v>534</v>
      </c>
      <c r="N26" s="13"/>
    </row>
    <row r="27" spans="1:14" ht="17.25" customHeight="1" thickBot="1">
      <c r="A27" s="12"/>
      <c r="D27" s="24" t="s">
        <v>133</v>
      </c>
      <c r="E27" s="87">
        <v>624</v>
      </c>
      <c r="F27" s="88">
        <f t="shared" ref="F27:F34" si="0">E27/$E$35</f>
        <v>0.34899328859060402</v>
      </c>
      <c r="G27" s="87">
        <v>713</v>
      </c>
      <c r="H27" s="88">
        <f>(G27+1)/$G$35</f>
        <v>0.55520995334370138</v>
      </c>
      <c r="I27" s="89">
        <f t="shared" ref="I27:I29" si="1">E27+G27</f>
        <v>1337</v>
      </c>
      <c r="N27" s="13"/>
    </row>
    <row r="28" spans="1:14" ht="17.25" customHeight="1" thickBot="1">
      <c r="A28" s="12"/>
      <c r="D28" s="24" t="s">
        <v>134</v>
      </c>
      <c r="E28" s="87">
        <v>231</v>
      </c>
      <c r="F28" s="88">
        <f t="shared" si="0"/>
        <v>0.12919463087248323</v>
      </c>
      <c r="G28" s="87">
        <v>258</v>
      </c>
      <c r="H28" s="88">
        <f t="shared" ref="H28:H29" si="2">G28/$G$35</f>
        <v>0.20062208398133749</v>
      </c>
      <c r="I28" s="89">
        <f t="shared" si="1"/>
        <v>489</v>
      </c>
      <c r="N28" s="13"/>
    </row>
    <row r="29" spans="1:14" ht="17.25" customHeight="1" thickBot="1">
      <c r="A29" s="12"/>
      <c r="D29" s="24" t="s">
        <v>129</v>
      </c>
      <c r="E29" s="87">
        <f>SUM(E26:E28)</f>
        <v>1142</v>
      </c>
      <c r="F29" s="88">
        <f t="shared" si="0"/>
        <v>0.63870246085011184</v>
      </c>
      <c r="G29" s="87">
        <f>SUM(G26:G28)</f>
        <v>1218</v>
      </c>
      <c r="H29" s="88">
        <f t="shared" si="2"/>
        <v>0.9471228615863142</v>
      </c>
      <c r="I29" s="89">
        <f t="shared" si="1"/>
        <v>2360</v>
      </c>
      <c r="N29" s="13"/>
    </row>
    <row r="30" spans="1:14" ht="17.25" customHeight="1">
      <c r="A30" s="12"/>
      <c r="D30" s="69" t="s">
        <v>135</v>
      </c>
      <c r="E30" s="171"/>
      <c r="F30" s="138"/>
      <c r="G30" s="171"/>
      <c r="H30" s="138"/>
      <c r="I30" s="67"/>
      <c r="N30" s="13"/>
    </row>
    <row r="31" spans="1:14" ht="17.25" customHeight="1" thickBot="1">
      <c r="A31" s="12"/>
      <c r="D31" s="24" t="s">
        <v>132</v>
      </c>
      <c r="E31" s="87">
        <v>95</v>
      </c>
      <c r="F31" s="88">
        <f t="shared" si="0"/>
        <v>5.3131991051454136E-2</v>
      </c>
      <c r="G31" s="87">
        <v>22</v>
      </c>
      <c r="H31" s="88">
        <f>G31/$G$35</f>
        <v>1.7107309486780714E-2</v>
      </c>
      <c r="I31" s="89">
        <f>E31+G31</f>
        <v>117</v>
      </c>
      <c r="N31" s="13"/>
    </row>
    <row r="32" spans="1:14" ht="17.25" customHeight="1" thickBot="1">
      <c r="A32" s="12"/>
      <c r="D32" s="24" t="s">
        <v>133</v>
      </c>
      <c r="E32" s="87">
        <v>364</v>
      </c>
      <c r="F32" s="88">
        <f t="shared" si="0"/>
        <v>0.20357941834451901</v>
      </c>
      <c r="G32" s="87">
        <v>18</v>
      </c>
      <c r="H32" s="88">
        <f t="shared" ref="H32:H35" si="3">G32/$G$35</f>
        <v>1.3996889580093312E-2</v>
      </c>
      <c r="I32" s="89">
        <f t="shared" ref="I32:I35" si="4">E32+G32</f>
        <v>382</v>
      </c>
      <c r="N32" s="13"/>
    </row>
    <row r="33" spans="1:14" ht="17.25" customHeight="1" thickBot="1">
      <c r="A33" s="12"/>
      <c r="D33" s="24" t="s">
        <v>134</v>
      </c>
      <c r="E33" s="87">
        <v>187</v>
      </c>
      <c r="F33" s="88">
        <f>(E33+1)/$E$35</f>
        <v>0.10514541387024609</v>
      </c>
      <c r="G33" s="87">
        <v>28</v>
      </c>
      <c r="H33" s="88">
        <f t="shared" si="3"/>
        <v>2.177293934681182E-2</v>
      </c>
      <c r="I33" s="89">
        <f t="shared" si="4"/>
        <v>215</v>
      </c>
      <c r="N33" s="13"/>
    </row>
    <row r="34" spans="1:14" ht="17.25" customHeight="1" thickBot="1">
      <c r="A34" s="12"/>
      <c r="D34" s="24" t="s">
        <v>129</v>
      </c>
      <c r="E34" s="87">
        <f>SUM(E31:E33)</f>
        <v>646</v>
      </c>
      <c r="F34" s="88">
        <f t="shared" si="0"/>
        <v>0.36129753914988816</v>
      </c>
      <c r="G34" s="87">
        <f>SUM(G31:G33)</f>
        <v>68</v>
      </c>
      <c r="H34" s="88">
        <f t="shared" si="3"/>
        <v>5.2877138413685847E-2</v>
      </c>
      <c r="I34" s="89">
        <f t="shared" si="4"/>
        <v>714</v>
      </c>
      <c r="N34" s="13"/>
    </row>
    <row r="35" spans="1:14" ht="17.25" customHeight="1" thickBot="1">
      <c r="A35" s="12"/>
      <c r="D35" s="24" t="s">
        <v>136</v>
      </c>
      <c r="E35" s="87">
        <f>E34+E29</f>
        <v>1788</v>
      </c>
      <c r="F35" s="104">
        <f>E35/$E$35</f>
        <v>1</v>
      </c>
      <c r="G35" s="87">
        <f>G34+G29</f>
        <v>1286</v>
      </c>
      <c r="H35" s="104">
        <f t="shared" si="3"/>
        <v>1</v>
      </c>
      <c r="I35" s="89">
        <f t="shared" si="4"/>
        <v>3074</v>
      </c>
      <c r="N35" s="13"/>
    </row>
    <row r="36" spans="1:14" ht="17.25" customHeight="1" thickBot="1">
      <c r="A36" s="12"/>
      <c r="D36" s="86"/>
      <c r="E36" s="74"/>
      <c r="F36" s="74"/>
      <c r="G36" s="74"/>
      <c r="H36" s="74"/>
      <c r="I36" s="74"/>
      <c r="N36" s="13"/>
    </row>
    <row r="37" spans="1:14" ht="17.25" customHeight="1">
      <c r="A37" s="12"/>
      <c r="D37" s="69" t="s">
        <v>137</v>
      </c>
      <c r="E37" s="171"/>
      <c r="F37" s="138"/>
      <c r="G37" s="171"/>
      <c r="H37" s="138"/>
      <c r="I37" s="67"/>
      <c r="N37" s="13"/>
    </row>
    <row r="38" spans="1:14" ht="17.25" customHeight="1" thickBot="1">
      <c r="A38" s="12"/>
      <c r="D38" s="24" t="s">
        <v>138</v>
      </c>
      <c r="E38" s="87">
        <v>1776</v>
      </c>
      <c r="F38" s="88">
        <f t="shared" ref="F38:F40" si="5">E38/$E$35</f>
        <v>0.99328859060402686</v>
      </c>
      <c r="G38" s="87">
        <v>1265</v>
      </c>
      <c r="H38" s="88">
        <f>G38/$G$35</f>
        <v>0.98367029548989116</v>
      </c>
      <c r="I38" s="89">
        <f t="shared" ref="I38:I50" si="6">E38+G38</f>
        <v>3041</v>
      </c>
      <c r="N38" s="13"/>
    </row>
    <row r="39" spans="1:14" ht="17.25" customHeight="1" thickBot="1">
      <c r="A39" s="12"/>
      <c r="D39" s="24" t="s">
        <v>139</v>
      </c>
      <c r="E39" s="87">
        <v>12</v>
      </c>
      <c r="F39" s="88">
        <f t="shared" si="5"/>
        <v>6.7114093959731542E-3</v>
      </c>
      <c r="G39" s="87">
        <v>21</v>
      </c>
      <c r="H39" s="88">
        <f>G39/$G$35</f>
        <v>1.6329704510108865E-2</v>
      </c>
      <c r="I39" s="89">
        <f t="shared" si="6"/>
        <v>33</v>
      </c>
      <c r="N39" s="13"/>
    </row>
    <row r="40" spans="1:14" ht="17.25" customHeight="1" thickBot="1">
      <c r="A40" s="12"/>
      <c r="D40" s="24" t="s">
        <v>129</v>
      </c>
      <c r="E40" s="87">
        <f>SUM(E38:E39)</f>
        <v>1788</v>
      </c>
      <c r="F40" s="88">
        <f t="shared" si="5"/>
        <v>1</v>
      </c>
      <c r="G40" s="87">
        <f>SUM(G38:G39)</f>
        <v>1286</v>
      </c>
      <c r="H40" s="88">
        <f>G40/$G$35</f>
        <v>1</v>
      </c>
      <c r="I40" s="89">
        <f t="shared" si="6"/>
        <v>3074</v>
      </c>
      <c r="N40" s="13"/>
    </row>
    <row r="41" spans="1:14" ht="17.25" customHeight="1">
      <c r="A41" s="12"/>
      <c r="D41" s="69" t="s">
        <v>140</v>
      </c>
      <c r="E41" s="171"/>
      <c r="F41" s="138"/>
      <c r="G41" s="171"/>
      <c r="H41" s="138"/>
      <c r="I41" s="67"/>
      <c r="N41" s="13"/>
    </row>
    <row r="42" spans="1:14" ht="17.25" customHeight="1" thickBot="1">
      <c r="A42" s="12"/>
      <c r="D42" s="24" t="s">
        <v>132</v>
      </c>
      <c r="E42" s="87">
        <v>94</v>
      </c>
      <c r="F42" s="88">
        <f>E42/$E$45</f>
        <v>0.53107344632768361</v>
      </c>
      <c r="G42" s="87">
        <v>75</v>
      </c>
      <c r="H42" s="88">
        <f>G42/$G$45</f>
        <v>0.4098360655737705</v>
      </c>
      <c r="I42" s="89">
        <f t="shared" si="6"/>
        <v>169</v>
      </c>
      <c r="N42" s="13"/>
    </row>
    <row r="43" spans="1:14" ht="17.25" customHeight="1" thickBot="1">
      <c r="A43" s="12"/>
      <c r="D43" s="24" t="s">
        <v>133</v>
      </c>
      <c r="E43" s="87">
        <v>66</v>
      </c>
      <c r="F43" s="88">
        <f t="shared" ref="F43:F45" si="7">E43/$E$45</f>
        <v>0.3728813559322034</v>
      </c>
      <c r="G43" s="87">
        <v>86</v>
      </c>
      <c r="H43" s="88">
        <f t="shared" ref="H43:H45" si="8">G43/$G$45</f>
        <v>0.46994535519125685</v>
      </c>
      <c r="I43" s="89">
        <f t="shared" si="6"/>
        <v>152</v>
      </c>
      <c r="N43" s="13"/>
    </row>
    <row r="44" spans="1:14" ht="17.25" customHeight="1" thickBot="1">
      <c r="A44" s="12"/>
      <c r="D44" s="24" t="s">
        <v>134</v>
      </c>
      <c r="E44" s="87">
        <v>17</v>
      </c>
      <c r="F44" s="88">
        <f t="shared" si="7"/>
        <v>9.6045197740112997E-2</v>
      </c>
      <c r="G44" s="87">
        <v>22</v>
      </c>
      <c r="H44" s="88">
        <f t="shared" si="8"/>
        <v>0.12021857923497267</v>
      </c>
      <c r="I44" s="89">
        <f t="shared" si="6"/>
        <v>39</v>
      </c>
      <c r="N44" s="13"/>
    </row>
    <row r="45" spans="1:14" ht="17.25" customHeight="1" thickBot="1">
      <c r="A45" s="12"/>
      <c r="D45" s="24" t="s">
        <v>129</v>
      </c>
      <c r="E45" s="87">
        <f>SUM(E42:E44)</f>
        <v>177</v>
      </c>
      <c r="F45" s="88">
        <f t="shared" si="7"/>
        <v>1</v>
      </c>
      <c r="G45" s="89">
        <f>SUM(G42:G44)</f>
        <v>183</v>
      </c>
      <c r="H45" s="88">
        <f t="shared" si="8"/>
        <v>1</v>
      </c>
      <c r="I45" s="89">
        <f t="shared" si="6"/>
        <v>360</v>
      </c>
      <c r="N45" s="13"/>
    </row>
    <row r="46" spans="1:14" ht="17.25" customHeight="1">
      <c r="A46" s="12"/>
      <c r="D46" s="69" t="s">
        <v>141</v>
      </c>
      <c r="E46" s="171"/>
      <c r="F46" s="138"/>
      <c r="G46" s="171"/>
      <c r="H46" s="138"/>
      <c r="I46" s="67"/>
      <c r="N46" s="13"/>
    </row>
    <row r="47" spans="1:14" ht="17.25" customHeight="1" thickBot="1">
      <c r="A47" s="12"/>
      <c r="D47" s="24" t="s">
        <v>132</v>
      </c>
      <c r="E47" s="87">
        <v>76</v>
      </c>
      <c r="F47" s="88">
        <f>E47/$E$50</f>
        <v>0.40211640211640209</v>
      </c>
      <c r="G47" s="87">
        <v>39</v>
      </c>
      <c r="H47" s="88">
        <f>G47/$G$50</f>
        <v>0.32773109243697479</v>
      </c>
      <c r="I47" s="89">
        <f t="shared" si="6"/>
        <v>115</v>
      </c>
      <c r="N47" s="13"/>
    </row>
    <row r="48" spans="1:14" ht="17.25" customHeight="1" thickBot="1">
      <c r="A48" s="12"/>
      <c r="D48" s="24" t="s">
        <v>133</v>
      </c>
      <c r="E48" s="87">
        <v>69</v>
      </c>
      <c r="F48" s="88">
        <f t="shared" ref="F48:F49" si="9">E48/$E$50</f>
        <v>0.36507936507936506</v>
      </c>
      <c r="G48" s="87">
        <v>52</v>
      </c>
      <c r="H48" s="88">
        <f t="shared" ref="H48" si="10">G48/$G$50</f>
        <v>0.43697478991596639</v>
      </c>
      <c r="I48" s="89">
        <f t="shared" si="6"/>
        <v>121</v>
      </c>
      <c r="N48" s="13"/>
    </row>
    <row r="49" spans="1:14" ht="17.25" customHeight="1" thickBot="1">
      <c r="A49" s="12"/>
      <c r="D49" s="24" t="s">
        <v>134</v>
      </c>
      <c r="E49" s="87">
        <v>44</v>
      </c>
      <c r="F49" s="88">
        <f t="shared" si="9"/>
        <v>0.23280423280423279</v>
      </c>
      <c r="G49" s="87">
        <v>28</v>
      </c>
      <c r="H49" s="88">
        <f>(G49-1)/$G$50</f>
        <v>0.22689075630252101</v>
      </c>
      <c r="I49" s="89">
        <f t="shared" si="6"/>
        <v>72</v>
      </c>
      <c r="N49" s="13"/>
    </row>
    <row r="50" spans="1:14" ht="17.25" customHeight="1" thickBot="1">
      <c r="A50" s="12"/>
      <c r="D50" s="24" t="s">
        <v>129</v>
      </c>
      <c r="E50" s="87">
        <f>SUM(E47:E49)</f>
        <v>189</v>
      </c>
      <c r="F50" s="88">
        <f>E50/$E$50</f>
        <v>1</v>
      </c>
      <c r="G50" s="87">
        <f>SUM(G47:G49)</f>
        <v>119</v>
      </c>
      <c r="H50" s="104">
        <f>G50/$G$50</f>
        <v>1</v>
      </c>
      <c r="I50" s="89">
        <f t="shared" si="6"/>
        <v>308</v>
      </c>
      <c r="N50" s="13"/>
    </row>
    <row r="51" spans="1:14" ht="17.25" customHeight="1" thickBot="1">
      <c r="A51" s="12"/>
      <c r="D51" s="24" t="s">
        <v>142</v>
      </c>
      <c r="E51" s="22">
        <f>E50/E35</f>
        <v>0.10570469798657718</v>
      </c>
      <c r="F51" s="88"/>
      <c r="G51" s="22">
        <f>G50/G35</f>
        <v>9.253499222395023E-2</v>
      </c>
      <c r="H51" s="22"/>
      <c r="I51" s="68"/>
      <c r="N51" s="13"/>
    </row>
    <row r="52" spans="1:14" ht="15">
      <c r="A52" s="12"/>
      <c r="N52" s="13"/>
    </row>
    <row r="53" spans="1:14" ht="15">
      <c r="A53" s="12"/>
      <c r="N53" s="13"/>
    </row>
    <row r="54" spans="1:14" ht="18">
      <c r="A54" s="12"/>
      <c r="D54" s="70" t="s">
        <v>143</v>
      </c>
      <c r="N54" s="13"/>
    </row>
    <row r="55" spans="1:14" ht="15">
      <c r="A55" s="12"/>
      <c r="N55" s="13"/>
    </row>
    <row r="56" spans="1:14" ht="15">
      <c r="A56" s="12"/>
      <c r="D56" s="137"/>
      <c r="E56" s="137"/>
      <c r="F56" s="137"/>
      <c r="G56" s="137"/>
      <c r="H56" s="137"/>
      <c r="I56" s="138"/>
      <c r="J56" s="71" t="s">
        <v>127</v>
      </c>
      <c r="K56" s="71" t="s">
        <v>128</v>
      </c>
      <c r="N56" s="13"/>
    </row>
    <row r="57" spans="1:14" ht="15.6" thickBot="1">
      <c r="A57" s="12"/>
      <c r="D57" s="139" t="s">
        <v>144</v>
      </c>
      <c r="E57" s="168" t="s">
        <v>145</v>
      </c>
      <c r="F57" s="169"/>
      <c r="G57" s="169"/>
      <c r="H57" s="169"/>
      <c r="I57" s="170"/>
      <c r="J57" s="90">
        <v>19.2</v>
      </c>
      <c r="K57" s="90">
        <v>17.2</v>
      </c>
      <c r="N57" s="13"/>
    </row>
    <row r="58" spans="1:14" ht="15.6" thickBot="1">
      <c r="A58" s="12"/>
      <c r="D58" s="139"/>
      <c r="E58" s="168" t="s">
        <v>146</v>
      </c>
      <c r="F58" s="169"/>
      <c r="G58" s="169"/>
      <c r="H58" s="169"/>
      <c r="I58" s="170"/>
      <c r="J58" s="90">
        <v>15.8</v>
      </c>
      <c r="K58" s="90">
        <v>17.399999999999999</v>
      </c>
      <c r="N58" s="13"/>
    </row>
    <row r="59" spans="1:14" ht="15.6" thickBot="1">
      <c r="A59" s="12"/>
      <c r="D59" s="139"/>
      <c r="E59" s="168" t="s">
        <v>138</v>
      </c>
      <c r="F59" s="169"/>
      <c r="G59" s="169"/>
      <c r="H59" s="169"/>
      <c r="I59" s="170"/>
      <c r="J59" s="90">
        <v>17.899999999999999</v>
      </c>
      <c r="K59" s="90">
        <v>17.100000000000001</v>
      </c>
      <c r="N59" s="13"/>
    </row>
    <row r="60" spans="1:14" ht="15.6" thickBot="1">
      <c r="A60" s="12"/>
      <c r="D60" s="140"/>
      <c r="E60" s="168" t="s">
        <v>139</v>
      </c>
      <c r="F60" s="169"/>
      <c r="G60" s="169"/>
      <c r="H60" s="169"/>
      <c r="I60" s="170"/>
      <c r="J60" s="90">
        <v>23.8</v>
      </c>
      <c r="K60" s="90">
        <v>22.1</v>
      </c>
      <c r="N60" s="13"/>
    </row>
    <row r="61" spans="1:14" ht="15.6" thickBot="1">
      <c r="A61" s="12"/>
      <c r="D61" s="156" t="s">
        <v>147</v>
      </c>
      <c r="E61" s="168" t="s">
        <v>148</v>
      </c>
      <c r="F61" s="169"/>
      <c r="G61" s="169"/>
      <c r="H61" s="169"/>
      <c r="I61" s="170"/>
      <c r="J61" s="91">
        <v>53</v>
      </c>
      <c r="K61" s="91">
        <v>47</v>
      </c>
      <c r="N61" s="13"/>
    </row>
    <row r="62" spans="1:14" ht="33" customHeight="1" thickBot="1">
      <c r="A62" s="12"/>
      <c r="D62" s="139"/>
      <c r="E62" s="168" t="s">
        <v>149</v>
      </c>
      <c r="F62" s="169"/>
      <c r="G62" s="169"/>
      <c r="H62" s="169"/>
      <c r="I62" s="170"/>
      <c r="J62" s="91">
        <v>66</v>
      </c>
      <c r="K62" s="91">
        <v>52</v>
      </c>
      <c r="N62" s="13"/>
    </row>
    <row r="63" spans="1:14" ht="33.75" customHeight="1" thickBot="1">
      <c r="A63" s="12"/>
      <c r="D63" s="139"/>
      <c r="E63" s="168" t="s">
        <v>150</v>
      </c>
      <c r="F63" s="169"/>
      <c r="G63" s="169"/>
      <c r="H63" s="169"/>
      <c r="I63" s="170"/>
      <c r="J63" s="91">
        <v>50</v>
      </c>
      <c r="K63" s="91">
        <v>32</v>
      </c>
      <c r="N63" s="13"/>
    </row>
    <row r="64" spans="1:14" ht="32.25" customHeight="1" thickBot="1">
      <c r="A64" s="12"/>
      <c r="D64" s="140"/>
      <c r="E64" s="168" t="s">
        <v>151</v>
      </c>
      <c r="F64" s="169"/>
      <c r="G64" s="169"/>
      <c r="H64" s="169"/>
      <c r="I64" s="170"/>
      <c r="J64" s="97">
        <v>0.877</v>
      </c>
      <c r="K64" s="97">
        <v>0.88900000000000001</v>
      </c>
      <c r="N64" s="13"/>
    </row>
    <row r="65" spans="1:14" ht="15.6" thickBot="1">
      <c r="A65" s="12"/>
      <c r="D65" s="143" t="s">
        <v>152</v>
      </c>
      <c r="E65" s="167"/>
      <c r="F65" s="167"/>
      <c r="G65" s="167"/>
      <c r="H65" s="167"/>
      <c r="I65" s="144"/>
      <c r="J65" s="92">
        <v>0.92</v>
      </c>
      <c r="K65" s="92">
        <v>0.89</v>
      </c>
      <c r="N65" s="13"/>
    </row>
    <row r="66" spans="1:14" ht="15.6" thickBot="1">
      <c r="A66" s="12"/>
      <c r="D66" s="143" t="s">
        <v>153</v>
      </c>
      <c r="E66" s="167"/>
      <c r="F66" s="167"/>
      <c r="G66" s="167"/>
      <c r="H66" s="167"/>
      <c r="I66" s="144"/>
      <c r="J66" s="172">
        <v>0.61</v>
      </c>
      <c r="K66" s="173"/>
      <c r="N66" s="13"/>
    </row>
    <row r="67" spans="1:14" ht="15.6" thickBot="1">
      <c r="A67" s="12"/>
      <c r="D67" s="143" t="s">
        <v>154</v>
      </c>
      <c r="E67" s="167"/>
      <c r="F67" s="167"/>
      <c r="G67" s="167"/>
      <c r="H67" s="167"/>
      <c r="I67" s="144"/>
      <c r="J67" s="172">
        <v>0.874</v>
      </c>
      <c r="K67" s="173"/>
      <c r="N67" s="13"/>
    </row>
    <row r="68" spans="1:14" ht="15.6" thickBot="1">
      <c r="A68" s="12"/>
      <c r="D68" s="143" t="s">
        <v>155</v>
      </c>
      <c r="E68" s="167"/>
      <c r="F68" s="167"/>
      <c r="G68" s="167"/>
      <c r="H68" s="167"/>
      <c r="I68" s="144"/>
      <c r="J68" s="174" t="s">
        <v>156</v>
      </c>
      <c r="K68" s="175"/>
      <c r="N68" s="13"/>
    </row>
    <row r="69" spans="1:14" ht="15.6" thickBot="1">
      <c r="A69" s="12"/>
      <c r="D69" s="143" t="s">
        <v>157</v>
      </c>
      <c r="E69" s="167"/>
      <c r="F69" s="167"/>
      <c r="G69" s="167"/>
      <c r="H69" s="167"/>
      <c r="I69" s="144"/>
      <c r="J69" s="174" t="s">
        <v>158</v>
      </c>
      <c r="K69" s="175"/>
      <c r="N69" s="13"/>
    </row>
    <row r="70" spans="1:14" ht="15.6" thickBot="1">
      <c r="A70" s="12"/>
      <c r="D70" s="143" t="s">
        <v>159</v>
      </c>
      <c r="E70" s="167"/>
      <c r="F70" s="167"/>
      <c r="G70" s="167"/>
      <c r="H70" s="167"/>
      <c r="I70" s="144"/>
      <c r="J70" s="174" t="s">
        <v>160</v>
      </c>
      <c r="K70" s="175"/>
      <c r="N70" s="13"/>
    </row>
    <row r="71" spans="1:14" ht="15">
      <c r="A71" s="12"/>
      <c r="N71" s="13"/>
    </row>
    <row r="72" spans="1:14" ht="15">
      <c r="A72" s="12"/>
      <c r="B72" s="13"/>
      <c r="C72" s="13"/>
      <c r="D72" s="13"/>
      <c r="E72" s="13"/>
      <c r="F72" s="13"/>
      <c r="G72" s="13"/>
      <c r="H72" s="13"/>
      <c r="I72" s="13"/>
      <c r="J72" s="13"/>
      <c r="K72" s="13"/>
      <c r="L72" s="13"/>
      <c r="M72" s="13"/>
      <c r="N72" s="13"/>
    </row>
  </sheetData>
  <sheetProtection sheet="1" objects="1" scenarios="1"/>
  <mergeCells count="37">
    <mergeCell ref="J69:K69"/>
    <mergeCell ref="J70:K70"/>
    <mergeCell ref="C6:L6"/>
    <mergeCell ref="G37:H37"/>
    <mergeCell ref="E41:F41"/>
    <mergeCell ref="G41:H41"/>
    <mergeCell ref="J66:K66"/>
    <mergeCell ref="D68:I68"/>
    <mergeCell ref="D56:I56"/>
    <mergeCell ref="G46:H46"/>
    <mergeCell ref="C18:L18"/>
    <mergeCell ref="E23:F23"/>
    <mergeCell ref="G23:H23"/>
    <mergeCell ref="E25:F25"/>
    <mergeCell ref="G25:H25"/>
    <mergeCell ref="E30:F30"/>
    <mergeCell ref="G30:H30"/>
    <mergeCell ref="E37:F37"/>
    <mergeCell ref="E46:F46"/>
    <mergeCell ref="J67:K67"/>
    <mergeCell ref="J68:K68"/>
    <mergeCell ref="C3:D3"/>
    <mergeCell ref="D69:I69"/>
    <mergeCell ref="D70:I70"/>
    <mergeCell ref="D57:D60"/>
    <mergeCell ref="E57:I57"/>
    <mergeCell ref="E58:I58"/>
    <mergeCell ref="E59:I59"/>
    <mergeCell ref="E60:I60"/>
    <mergeCell ref="E61:I61"/>
    <mergeCell ref="E62:I62"/>
    <mergeCell ref="E63:I63"/>
    <mergeCell ref="E64:I64"/>
    <mergeCell ref="D61:D64"/>
    <mergeCell ref="D65:I65"/>
    <mergeCell ref="D66:I66"/>
    <mergeCell ref="D67:I6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A5BE6-9CB2-4AC5-B403-A95E859C2954}">
  <sheetPr>
    <tabColor rgb="FFFF7C80"/>
  </sheetPr>
  <dimension ref="A1:W50"/>
  <sheetViews>
    <sheetView showGridLines="0" workbookViewId="0">
      <selection activeCell="J3" sqref="J3"/>
    </sheetView>
  </sheetViews>
  <sheetFormatPr defaultRowHeight="14.4"/>
  <cols>
    <col min="1" max="2" width="3" customWidth="1"/>
    <col min="3" max="3" width="8.77734375" customWidth="1"/>
    <col min="4" max="4" width="75.5546875" customWidth="1"/>
    <col min="5" max="5" width="12.77734375" customWidth="1"/>
    <col min="6" max="8" width="12.77734375" bestFit="1" customWidth="1"/>
    <col min="9" max="9" width="14.21875" bestFit="1" customWidth="1"/>
    <col min="10" max="10" width="19.5546875" customWidth="1"/>
    <col min="11" max="11" width="18.21875" customWidth="1"/>
    <col min="12" max="13" width="10.77734375" bestFit="1" customWidth="1"/>
    <col min="14" max="14" width="8.77734375" customWidth="1"/>
    <col min="15" max="15" width="8.77734375" bestFit="1" customWidth="1"/>
    <col min="20" max="21" width="3" customWidth="1"/>
  </cols>
  <sheetData>
    <row r="1" spans="1:23" ht="15">
      <c r="A1" s="12"/>
      <c r="B1" s="13"/>
      <c r="C1" s="13"/>
      <c r="D1" s="13"/>
      <c r="E1" s="13"/>
      <c r="F1" s="13"/>
      <c r="G1" s="13"/>
      <c r="H1" s="13"/>
      <c r="I1" s="13"/>
      <c r="J1" s="13"/>
      <c r="K1" s="13"/>
      <c r="L1" s="13"/>
      <c r="M1" s="13"/>
      <c r="N1" s="13"/>
      <c r="O1" s="13"/>
      <c r="P1" s="13"/>
      <c r="Q1" s="13"/>
      <c r="R1" s="13"/>
      <c r="S1" s="13"/>
      <c r="T1" s="13"/>
      <c r="U1" s="13"/>
    </row>
    <row r="2" spans="1:23" ht="15">
      <c r="A2" s="12"/>
      <c r="U2" s="13"/>
    </row>
    <row r="3" spans="1:23" ht="15">
      <c r="A3" s="12"/>
      <c r="C3" s="166" t="e" vm="1">
        <v>#VALUE!</v>
      </c>
      <c r="D3" s="166"/>
      <c r="U3" s="13"/>
    </row>
    <row r="4" spans="1:23" ht="15">
      <c r="A4" s="12"/>
      <c r="C4" s="166"/>
      <c r="D4" s="166"/>
      <c r="U4" s="13"/>
    </row>
    <row r="5" spans="1:23" ht="6" customHeight="1">
      <c r="A5" s="12"/>
      <c r="C5" s="166"/>
      <c r="D5" s="166"/>
      <c r="U5" s="13"/>
    </row>
    <row r="6" spans="1:23" ht="23.4">
      <c r="A6" s="12"/>
      <c r="C6" s="142" t="s">
        <v>10</v>
      </c>
      <c r="D6" s="142"/>
      <c r="E6" s="142"/>
      <c r="F6" s="142"/>
      <c r="G6" s="142"/>
      <c r="H6" s="142"/>
      <c r="I6" s="142"/>
      <c r="J6" s="142"/>
      <c r="K6" s="142"/>
      <c r="L6" s="142"/>
      <c r="M6" s="142"/>
      <c r="N6" s="142"/>
      <c r="O6" s="142"/>
      <c r="P6" s="142"/>
      <c r="Q6" s="142"/>
      <c r="R6" s="142"/>
      <c r="S6" s="142"/>
      <c r="T6" s="14"/>
      <c r="U6" s="16"/>
      <c r="V6" s="14"/>
      <c r="W6" s="14"/>
    </row>
    <row r="7" spans="1:23" ht="24">
      <c r="A7" s="12"/>
      <c r="C7" s="15"/>
      <c r="D7" s="15"/>
      <c r="E7" s="15"/>
      <c r="F7" s="15"/>
      <c r="G7" s="15"/>
      <c r="H7" s="15"/>
      <c r="I7" s="15"/>
      <c r="J7" s="15"/>
      <c r="K7" s="15"/>
      <c r="L7" s="15"/>
      <c r="M7" s="15"/>
      <c r="N7" s="15"/>
      <c r="O7" s="15"/>
      <c r="P7" s="15"/>
      <c r="Q7" s="15"/>
      <c r="R7" s="15"/>
      <c r="S7" s="15"/>
      <c r="T7" s="14"/>
      <c r="U7" s="16"/>
      <c r="V7" s="14"/>
      <c r="W7" s="14"/>
    </row>
    <row r="8" spans="1:23" ht="28.8">
      <c r="A8" s="12"/>
      <c r="D8" s="20" t="s">
        <v>161</v>
      </c>
      <c r="E8" s="19">
        <v>2024</v>
      </c>
      <c r="F8" s="19">
        <v>2023</v>
      </c>
      <c r="G8" s="44"/>
      <c r="H8" s="44"/>
      <c r="I8" s="44"/>
      <c r="J8" s="182" t="s">
        <v>162</v>
      </c>
      <c r="K8" s="182"/>
      <c r="L8" s="182"/>
      <c r="M8" s="182"/>
      <c r="N8" s="182"/>
      <c r="O8" s="182"/>
      <c r="P8" s="182"/>
      <c r="Q8" s="182"/>
      <c r="R8" s="183"/>
      <c r="U8" s="13"/>
    </row>
    <row r="9" spans="1:23" ht="16.5" customHeight="1">
      <c r="A9" s="12"/>
      <c r="D9" s="44"/>
      <c r="E9" s="44"/>
      <c r="F9" s="44"/>
      <c r="G9" s="44"/>
      <c r="H9" s="44"/>
      <c r="I9" s="44"/>
      <c r="J9" s="179" t="s">
        <v>163</v>
      </c>
      <c r="K9" s="180"/>
      <c r="L9" s="179" t="s">
        <v>164</v>
      </c>
      <c r="M9" s="181"/>
      <c r="N9" s="181"/>
      <c r="O9" s="181"/>
      <c r="P9" s="181"/>
      <c r="Q9" s="181"/>
      <c r="R9" s="180"/>
      <c r="U9" s="13"/>
    </row>
    <row r="10" spans="1:23" ht="15.6" thickBot="1">
      <c r="A10" s="12"/>
      <c r="D10" s="20" t="s">
        <v>165</v>
      </c>
      <c r="E10" s="19" t="s">
        <v>166</v>
      </c>
      <c r="F10" s="19" t="s">
        <v>166</v>
      </c>
      <c r="G10" s="44"/>
      <c r="H10" s="44"/>
      <c r="I10" s="44"/>
      <c r="J10" s="168"/>
      <c r="K10" s="170"/>
      <c r="L10" s="168"/>
      <c r="M10" s="169"/>
      <c r="N10" s="169"/>
      <c r="O10" s="169"/>
      <c r="P10" s="169"/>
      <c r="Q10" s="169"/>
      <c r="R10" s="170"/>
      <c r="U10" s="13"/>
    </row>
    <row r="11" spans="1:23" ht="15.6" thickBot="1">
      <c r="A11" s="12"/>
      <c r="D11" s="73" t="s">
        <v>167</v>
      </c>
      <c r="E11" s="33">
        <v>3539</v>
      </c>
      <c r="F11" s="33">
        <v>2375</v>
      </c>
      <c r="G11" s="44"/>
      <c r="H11" s="44"/>
      <c r="I11" s="44"/>
      <c r="J11" s="179" t="s">
        <v>168</v>
      </c>
      <c r="K11" s="180"/>
      <c r="L11" s="179" t="s">
        <v>169</v>
      </c>
      <c r="M11" s="181"/>
      <c r="N11" s="181"/>
      <c r="O11" s="181"/>
      <c r="P11" s="181"/>
      <c r="Q11" s="181"/>
      <c r="R11" s="180"/>
      <c r="U11" s="13"/>
    </row>
    <row r="12" spans="1:23" ht="15.6" thickBot="1">
      <c r="A12" s="12"/>
      <c r="D12" s="73" t="s">
        <v>170</v>
      </c>
      <c r="E12" s="33">
        <v>410</v>
      </c>
      <c r="F12" s="33">
        <v>257</v>
      </c>
      <c r="G12" s="44"/>
      <c r="H12" s="44"/>
      <c r="I12" s="44"/>
      <c r="J12" s="168"/>
      <c r="K12" s="170"/>
      <c r="L12" s="168"/>
      <c r="M12" s="169"/>
      <c r="N12" s="169"/>
      <c r="O12" s="169"/>
      <c r="P12" s="169"/>
      <c r="Q12" s="169"/>
      <c r="R12" s="170"/>
      <c r="U12" s="13"/>
    </row>
    <row r="13" spans="1:23" ht="15.6" thickBot="1">
      <c r="A13" s="12"/>
      <c r="D13" s="73" t="s">
        <v>171</v>
      </c>
      <c r="E13" s="33">
        <v>536</v>
      </c>
      <c r="F13" s="33">
        <v>476</v>
      </c>
      <c r="G13" s="44"/>
      <c r="H13" s="44"/>
      <c r="I13" s="44"/>
      <c r="J13" s="179" t="s">
        <v>171</v>
      </c>
      <c r="K13" s="180"/>
      <c r="L13" s="179" t="s">
        <v>172</v>
      </c>
      <c r="M13" s="181"/>
      <c r="N13" s="181"/>
      <c r="O13" s="181"/>
      <c r="P13" s="181"/>
      <c r="Q13" s="181"/>
      <c r="R13" s="180"/>
      <c r="U13" s="13"/>
    </row>
    <row r="14" spans="1:23" ht="15.6" thickBot="1">
      <c r="A14" s="12"/>
      <c r="D14" s="75" t="s">
        <v>173</v>
      </c>
      <c r="E14" s="76">
        <f>SUM(E11:E13)</f>
        <v>4485</v>
      </c>
      <c r="F14" s="76">
        <f>SUM(F11:F13)</f>
        <v>3108</v>
      </c>
      <c r="G14" s="44"/>
      <c r="H14" s="44"/>
      <c r="I14" s="44"/>
      <c r="J14" s="168"/>
      <c r="K14" s="170"/>
      <c r="L14" s="168"/>
      <c r="M14" s="169"/>
      <c r="N14" s="169"/>
      <c r="O14" s="169"/>
      <c r="P14" s="169"/>
      <c r="Q14" s="169"/>
      <c r="R14" s="170"/>
      <c r="U14" s="13"/>
    </row>
    <row r="15" spans="1:23" ht="17.25" customHeight="1" thickBot="1">
      <c r="A15" s="12"/>
      <c r="D15" s="73" t="s">
        <v>174</v>
      </c>
      <c r="E15" s="33">
        <f>SUM(E11:E12)</f>
        <v>3949</v>
      </c>
      <c r="F15" s="33">
        <f>SUM(F11:F12)</f>
        <v>2632</v>
      </c>
      <c r="G15" s="44"/>
      <c r="H15" s="44"/>
      <c r="I15" s="44"/>
      <c r="J15" s="176" t="s">
        <v>175</v>
      </c>
      <c r="K15" s="177"/>
      <c r="L15" s="176" t="s">
        <v>176</v>
      </c>
      <c r="M15" s="178"/>
      <c r="N15" s="178"/>
      <c r="O15" s="178"/>
      <c r="P15" s="178"/>
      <c r="Q15" s="178"/>
      <c r="R15" s="177"/>
      <c r="U15" s="13"/>
    </row>
    <row r="16" spans="1:23" ht="15">
      <c r="A16" s="12"/>
      <c r="D16" s="44"/>
      <c r="E16" s="44"/>
      <c r="F16" s="44"/>
      <c r="G16" s="44"/>
      <c r="H16" s="44"/>
      <c r="I16" s="44"/>
      <c r="J16" s="179"/>
      <c r="K16" s="180"/>
      <c r="L16" s="179"/>
      <c r="M16" s="181"/>
      <c r="N16" s="181"/>
      <c r="O16" s="181"/>
      <c r="P16" s="181"/>
      <c r="Q16" s="181"/>
      <c r="R16" s="180"/>
      <c r="U16" s="13"/>
    </row>
    <row r="17" spans="1:21" ht="15.6" thickBot="1">
      <c r="A17" s="12"/>
      <c r="D17" s="20" t="s">
        <v>165</v>
      </c>
      <c r="E17" s="19" t="s">
        <v>166</v>
      </c>
      <c r="F17" s="19" t="s">
        <v>166</v>
      </c>
      <c r="G17" s="44"/>
      <c r="H17" s="44"/>
      <c r="I17" s="44"/>
      <c r="J17" s="168"/>
      <c r="K17" s="170"/>
      <c r="L17" s="168"/>
      <c r="M17" s="169"/>
      <c r="N17" s="169"/>
      <c r="O17" s="169"/>
      <c r="P17" s="169"/>
      <c r="Q17" s="169"/>
      <c r="R17" s="170"/>
      <c r="U17" s="13"/>
    </row>
    <row r="18" spans="1:21" ht="17.25" customHeight="1" thickBot="1">
      <c r="A18" s="12"/>
      <c r="D18" s="73" t="s">
        <v>177</v>
      </c>
      <c r="E18" s="33">
        <v>2775</v>
      </c>
      <c r="F18" s="33">
        <v>1701</v>
      </c>
      <c r="G18" s="44"/>
      <c r="H18" s="44"/>
      <c r="I18" s="44"/>
      <c r="J18" s="176" t="s">
        <v>178</v>
      </c>
      <c r="K18" s="177"/>
      <c r="L18" s="176" t="s">
        <v>179</v>
      </c>
      <c r="M18" s="178"/>
      <c r="N18" s="178"/>
      <c r="O18" s="178"/>
      <c r="P18" s="178"/>
      <c r="Q18" s="178"/>
      <c r="R18" s="177"/>
      <c r="U18" s="13"/>
    </row>
    <row r="19" spans="1:21" ht="15.6" thickBot="1">
      <c r="A19" s="12"/>
      <c r="D19" s="73" t="s">
        <v>180</v>
      </c>
      <c r="E19" s="33">
        <v>727</v>
      </c>
      <c r="F19" s="33">
        <v>663</v>
      </c>
      <c r="G19" s="44"/>
      <c r="H19" s="44"/>
      <c r="I19" s="44"/>
      <c r="J19" s="168"/>
      <c r="K19" s="170"/>
      <c r="L19" s="168"/>
      <c r="M19" s="169"/>
      <c r="N19" s="169"/>
      <c r="O19" s="169"/>
      <c r="P19" s="169"/>
      <c r="Q19" s="169"/>
      <c r="R19" s="170"/>
      <c r="U19" s="13"/>
    </row>
    <row r="20" spans="1:21" ht="15.6" thickBot="1">
      <c r="A20" s="12"/>
      <c r="D20" s="73" t="s">
        <v>181</v>
      </c>
      <c r="E20" s="33">
        <v>283</v>
      </c>
      <c r="F20" s="33">
        <v>156</v>
      </c>
      <c r="G20" s="44"/>
      <c r="H20" s="44"/>
      <c r="I20" s="44"/>
      <c r="J20" s="77"/>
      <c r="K20" s="78"/>
      <c r="L20" s="77"/>
      <c r="M20" s="78"/>
      <c r="N20" s="77"/>
      <c r="O20" s="78"/>
      <c r="P20" s="77"/>
      <c r="Q20" s="78"/>
      <c r="R20" s="77"/>
      <c r="U20" s="13"/>
    </row>
    <row r="21" spans="1:21" ht="15.6" thickBot="1">
      <c r="A21" s="12"/>
      <c r="D21" s="73" t="s">
        <v>182</v>
      </c>
      <c r="E21" s="33">
        <v>102</v>
      </c>
      <c r="F21" s="33">
        <v>48</v>
      </c>
      <c r="G21" s="44"/>
      <c r="H21" s="44"/>
      <c r="I21" s="44"/>
      <c r="J21" s="77"/>
      <c r="K21" s="78"/>
      <c r="L21" s="77"/>
      <c r="M21" s="78"/>
      <c r="N21" s="77"/>
      <c r="O21" s="78"/>
      <c r="P21" s="77"/>
      <c r="Q21" s="78"/>
      <c r="R21" s="77"/>
      <c r="U21" s="13"/>
    </row>
    <row r="22" spans="1:21" ht="15.6" thickBot="1">
      <c r="A22" s="12"/>
      <c r="D22" s="73" t="s">
        <v>183</v>
      </c>
      <c r="E22" s="33">
        <v>36.9</v>
      </c>
      <c r="F22" s="33">
        <v>39</v>
      </c>
      <c r="G22" s="44"/>
      <c r="H22" s="44"/>
      <c r="I22" s="44"/>
      <c r="J22" s="77"/>
      <c r="K22" s="78"/>
      <c r="L22" s="77"/>
      <c r="M22" s="78"/>
      <c r="N22" s="77"/>
      <c r="O22" s="78"/>
      <c r="P22" s="77"/>
      <c r="Q22" s="78"/>
      <c r="R22" s="77"/>
      <c r="U22" s="13"/>
    </row>
    <row r="23" spans="1:21" ht="15.6" thickBot="1">
      <c r="A23" s="12"/>
      <c r="D23" s="73" t="s">
        <v>184</v>
      </c>
      <c r="E23" s="33">
        <v>25</v>
      </c>
      <c r="F23" s="33">
        <v>25</v>
      </c>
      <c r="G23" s="44"/>
      <c r="H23" s="44"/>
      <c r="I23" s="44"/>
      <c r="J23" s="77"/>
      <c r="K23" s="78"/>
      <c r="L23" s="77"/>
      <c r="M23" s="78"/>
      <c r="N23" s="77"/>
      <c r="O23" s="78"/>
      <c r="P23" s="77"/>
      <c r="Q23" s="78"/>
      <c r="R23" s="77"/>
      <c r="U23" s="13"/>
    </row>
    <row r="24" spans="1:21" ht="15.6" thickBot="1">
      <c r="A24" s="12"/>
      <c r="D24" s="75" t="s">
        <v>129</v>
      </c>
      <c r="E24" s="76">
        <f>SUM(E18:E23)</f>
        <v>3948.9</v>
      </c>
      <c r="F24" s="76">
        <f>SUM(F18:F23)</f>
        <v>2632</v>
      </c>
      <c r="G24" s="44"/>
      <c r="H24" s="44"/>
      <c r="I24" s="44"/>
      <c r="J24" s="77"/>
      <c r="K24" s="78"/>
      <c r="L24" s="77"/>
      <c r="M24" s="78"/>
      <c r="N24" s="77"/>
      <c r="O24" s="78"/>
      <c r="P24" s="77"/>
      <c r="Q24" s="78"/>
      <c r="R24" s="77"/>
      <c r="U24" s="13"/>
    </row>
    <row r="25" spans="1:21" ht="15.6" thickBot="1">
      <c r="A25" s="12"/>
      <c r="D25" s="77"/>
      <c r="E25" s="78"/>
      <c r="F25" s="78"/>
      <c r="G25" s="44"/>
      <c r="H25" s="44"/>
      <c r="I25" s="44"/>
      <c r="J25" s="77"/>
      <c r="K25" s="78"/>
      <c r="L25" s="77"/>
      <c r="M25" s="78"/>
      <c r="N25" s="77"/>
      <c r="O25" s="78"/>
      <c r="P25" s="77"/>
      <c r="Q25" s="78"/>
      <c r="R25" s="77"/>
      <c r="U25" s="13"/>
    </row>
    <row r="26" spans="1:21" ht="15.6" thickBot="1">
      <c r="A26" s="12"/>
      <c r="D26" s="79" t="s">
        <v>185</v>
      </c>
      <c r="E26" s="80">
        <v>1313</v>
      </c>
      <c r="F26" s="80">
        <v>1003</v>
      </c>
      <c r="G26" s="44"/>
      <c r="H26" s="44"/>
      <c r="I26" s="44"/>
      <c r="J26" s="77"/>
      <c r="K26" s="78"/>
      <c r="L26" s="77"/>
      <c r="M26" s="78"/>
      <c r="N26" s="77"/>
      <c r="O26" s="78"/>
      <c r="P26" s="77"/>
      <c r="Q26" s="78"/>
      <c r="R26" s="77"/>
      <c r="U26" s="13"/>
    </row>
    <row r="27" spans="1:21" ht="15.6" thickBot="1">
      <c r="A27" s="12"/>
      <c r="D27" s="73" t="s">
        <v>186</v>
      </c>
      <c r="E27" s="33">
        <v>12773</v>
      </c>
      <c r="F27" s="33">
        <v>8420</v>
      </c>
      <c r="G27" s="44"/>
      <c r="H27" s="44"/>
      <c r="I27" s="44"/>
      <c r="J27" s="44"/>
      <c r="K27" s="44"/>
      <c r="L27" s="44"/>
      <c r="M27" s="44"/>
      <c r="N27" s="44"/>
      <c r="O27" s="44"/>
      <c r="P27" s="44"/>
      <c r="Q27" s="44"/>
      <c r="R27" s="44"/>
      <c r="U27" s="13"/>
    </row>
    <row r="28" spans="1:21" ht="15.6" thickBot="1">
      <c r="A28" s="12"/>
      <c r="D28" s="73" t="s">
        <v>187</v>
      </c>
      <c r="E28" s="33">
        <v>21315</v>
      </c>
      <c r="F28" s="33">
        <v>21545</v>
      </c>
      <c r="G28" s="44"/>
      <c r="H28" s="44"/>
      <c r="I28" s="44"/>
      <c r="J28" s="44"/>
      <c r="K28" s="44"/>
      <c r="L28" s="44"/>
      <c r="M28" s="44"/>
      <c r="N28" s="44"/>
      <c r="O28" s="44"/>
      <c r="P28" s="44"/>
      <c r="Q28" s="44"/>
      <c r="R28" s="44"/>
      <c r="U28" s="13"/>
    </row>
    <row r="29" spans="1:21" ht="15.6" thickBot="1">
      <c r="A29" s="12"/>
      <c r="D29" s="73" t="s">
        <v>188</v>
      </c>
      <c r="E29" s="33">
        <v>380</v>
      </c>
      <c r="F29" s="33">
        <v>415</v>
      </c>
      <c r="G29" s="44"/>
      <c r="H29" s="44"/>
      <c r="I29" s="44"/>
      <c r="J29" s="44"/>
      <c r="K29" s="44"/>
      <c r="L29" s="44"/>
      <c r="M29" s="44"/>
      <c r="N29" s="44"/>
      <c r="O29" s="44"/>
      <c r="P29" s="44"/>
      <c r="Q29" s="44"/>
      <c r="R29" s="44"/>
      <c r="U29" s="13"/>
    </row>
    <row r="30" spans="1:21" ht="15">
      <c r="A30" s="12"/>
      <c r="D30" s="44"/>
      <c r="E30" s="44"/>
      <c r="F30" s="44"/>
      <c r="G30" s="44"/>
      <c r="H30" s="44"/>
      <c r="I30" s="44"/>
      <c r="J30" s="44"/>
      <c r="K30" s="44"/>
      <c r="L30" s="44"/>
      <c r="M30" s="44"/>
      <c r="N30" s="44"/>
      <c r="O30" s="44"/>
      <c r="P30" s="44"/>
      <c r="Q30" s="44"/>
      <c r="R30" s="44"/>
      <c r="U30" s="13"/>
    </row>
    <row r="31" spans="1:21" ht="15">
      <c r="A31" s="12"/>
      <c r="D31" s="20" t="s">
        <v>175</v>
      </c>
      <c r="E31" s="19" t="s">
        <v>166</v>
      </c>
      <c r="F31" s="19" t="s">
        <v>166</v>
      </c>
      <c r="G31" s="44"/>
      <c r="H31" s="44"/>
      <c r="I31" s="44"/>
      <c r="J31" s="44"/>
      <c r="K31" s="44"/>
      <c r="L31" s="44"/>
      <c r="M31" s="44"/>
      <c r="N31" s="44"/>
      <c r="O31" s="44"/>
      <c r="P31" s="44"/>
      <c r="Q31" s="44"/>
      <c r="R31" s="44"/>
      <c r="U31" s="13"/>
    </row>
    <row r="32" spans="1:21" ht="15.6" thickBot="1">
      <c r="A32" s="12"/>
      <c r="D32" s="73" t="s">
        <v>189</v>
      </c>
      <c r="E32" s="33">
        <v>13.1</v>
      </c>
      <c r="F32" s="33">
        <v>12</v>
      </c>
      <c r="G32" s="44"/>
      <c r="H32" s="44"/>
      <c r="I32" s="44"/>
      <c r="J32" s="44"/>
      <c r="K32" s="44"/>
      <c r="L32" s="44"/>
      <c r="M32" s="44"/>
      <c r="N32" s="44"/>
      <c r="O32" s="44"/>
      <c r="P32" s="44"/>
      <c r="Q32" s="44"/>
      <c r="R32" s="44"/>
      <c r="U32" s="13"/>
    </row>
    <row r="33" spans="1:21" ht="15.6" thickBot="1">
      <c r="A33" s="12"/>
      <c r="D33" s="73" t="s">
        <v>190</v>
      </c>
      <c r="E33" s="33">
        <v>73.2</v>
      </c>
      <c r="F33" s="33">
        <v>6</v>
      </c>
      <c r="G33" s="44"/>
      <c r="H33" s="44"/>
      <c r="I33" s="44"/>
      <c r="J33" s="44"/>
      <c r="K33" s="44"/>
      <c r="L33" s="44"/>
      <c r="M33" s="44"/>
      <c r="N33" s="44"/>
      <c r="O33" s="44"/>
      <c r="P33" s="44"/>
      <c r="Q33" s="44"/>
      <c r="R33" s="44"/>
      <c r="U33" s="13"/>
    </row>
    <row r="34" spans="1:21" ht="15.6" thickBot="1">
      <c r="A34" s="12"/>
      <c r="D34" s="73" t="s">
        <v>191</v>
      </c>
      <c r="E34" s="33">
        <v>265.39999999999998</v>
      </c>
      <c r="F34" s="33">
        <v>303</v>
      </c>
      <c r="G34" s="44"/>
      <c r="H34" s="44"/>
      <c r="I34" s="44"/>
      <c r="J34" s="44"/>
      <c r="K34" s="44"/>
      <c r="L34" s="44"/>
      <c r="M34" s="44"/>
      <c r="N34" s="44"/>
      <c r="O34" s="44"/>
      <c r="P34" s="44"/>
      <c r="Q34" s="44"/>
      <c r="R34" s="44"/>
      <c r="U34" s="13"/>
    </row>
    <row r="35" spans="1:21" ht="15.6" thickBot="1">
      <c r="A35" s="12"/>
      <c r="D35" s="73" t="s">
        <v>192</v>
      </c>
      <c r="E35" s="33">
        <v>0</v>
      </c>
      <c r="F35" s="33">
        <v>129</v>
      </c>
      <c r="G35" s="44"/>
      <c r="H35" s="44"/>
      <c r="I35" s="44"/>
      <c r="J35" s="44"/>
      <c r="K35" s="44"/>
      <c r="L35" s="44"/>
      <c r="M35" s="44"/>
      <c r="N35" s="44"/>
      <c r="O35" s="44"/>
      <c r="P35" s="44"/>
      <c r="Q35" s="44"/>
      <c r="R35" s="44"/>
      <c r="U35" s="13"/>
    </row>
    <row r="36" spans="1:21" ht="15.6" thickBot="1">
      <c r="A36" s="12"/>
      <c r="D36" s="75" t="s">
        <v>129</v>
      </c>
      <c r="E36" s="76">
        <f>SUM(E32:E35)</f>
        <v>351.7</v>
      </c>
      <c r="F36" s="76">
        <f>SUM(F32:F35)</f>
        <v>450</v>
      </c>
      <c r="G36" s="44"/>
      <c r="H36" s="44"/>
      <c r="I36" s="44"/>
      <c r="J36" s="44"/>
      <c r="K36" s="44"/>
      <c r="L36" s="44"/>
      <c r="M36" s="44"/>
      <c r="N36" s="44"/>
      <c r="O36" s="44"/>
      <c r="P36" s="44"/>
      <c r="Q36" s="44"/>
      <c r="R36" s="44"/>
      <c r="U36" s="13"/>
    </row>
    <row r="37" spans="1:21" ht="15">
      <c r="A37" s="12"/>
      <c r="D37" s="44"/>
      <c r="E37" s="44"/>
      <c r="F37" s="44"/>
      <c r="G37" s="44"/>
      <c r="H37" s="44"/>
      <c r="I37" s="44"/>
      <c r="J37" s="44"/>
      <c r="K37" s="44"/>
      <c r="L37" s="44"/>
      <c r="M37" s="44"/>
      <c r="N37" s="44"/>
      <c r="O37" s="44"/>
      <c r="P37" s="44"/>
      <c r="Q37" s="44"/>
      <c r="R37" s="44"/>
      <c r="U37" s="13"/>
    </row>
    <row r="38" spans="1:21" ht="15">
      <c r="A38" s="12"/>
      <c r="D38" s="20" t="s">
        <v>178</v>
      </c>
      <c r="E38" s="19"/>
      <c r="F38" s="19"/>
      <c r="G38" s="44"/>
      <c r="H38" s="44"/>
      <c r="I38" s="44"/>
      <c r="J38" s="44"/>
      <c r="K38" s="44"/>
      <c r="L38" s="44"/>
      <c r="M38" s="44"/>
      <c r="N38" s="44"/>
      <c r="O38" s="44"/>
      <c r="P38" s="44"/>
      <c r="Q38" s="44"/>
      <c r="R38" s="44"/>
      <c r="U38" s="13"/>
    </row>
    <row r="39" spans="1:21" ht="15.6" thickBot="1">
      <c r="A39" s="12"/>
      <c r="D39" s="73" t="s">
        <v>193</v>
      </c>
      <c r="E39" s="33">
        <v>18023</v>
      </c>
      <c r="F39" s="33">
        <v>15185</v>
      </c>
      <c r="G39" s="44"/>
      <c r="H39" s="44"/>
      <c r="I39" s="44"/>
      <c r="J39" s="44"/>
      <c r="K39" s="44"/>
      <c r="L39" s="44"/>
      <c r="M39" s="44"/>
      <c r="N39" s="44"/>
      <c r="O39" s="44"/>
      <c r="P39" s="44"/>
      <c r="Q39" s="44"/>
      <c r="R39" s="44"/>
      <c r="U39" s="13"/>
    </row>
    <row r="40" spans="1:21" ht="15.6" thickBot="1">
      <c r="A40" s="12"/>
      <c r="D40" s="73" t="s">
        <v>194</v>
      </c>
      <c r="E40" s="33"/>
      <c r="F40" s="33"/>
      <c r="G40" s="44"/>
      <c r="H40" s="44"/>
      <c r="I40" s="44"/>
      <c r="J40" s="44"/>
      <c r="K40" s="44"/>
      <c r="L40" s="44"/>
      <c r="M40" s="44"/>
      <c r="N40" s="44"/>
      <c r="O40" s="44"/>
      <c r="P40" s="44"/>
      <c r="Q40" s="44"/>
      <c r="R40" s="44"/>
      <c r="U40" s="13"/>
    </row>
    <row r="41" spans="1:21" ht="15.6" thickBot="1">
      <c r="A41" s="12"/>
      <c r="D41" s="73" t="s">
        <v>195</v>
      </c>
      <c r="E41" s="33">
        <v>14748</v>
      </c>
      <c r="F41" s="33">
        <v>13019</v>
      </c>
      <c r="G41" s="44"/>
      <c r="H41" s="44"/>
      <c r="I41" s="44"/>
      <c r="J41" s="44"/>
      <c r="K41" s="44"/>
      <c r="L41" s="44"/>
      <c r="M41" s="44"/>
      <c r="N41" s="44"/>
      <c r="O41" s="44"/>
      <c r="P41" s="44"/>
      <c r="Q41" s="44"/>
      <c r="R41" s="44"/>
      <c r="U41" s="13"/>
    </row>
    <row r="42" spans="1:21" ht="15.6" thickBot="1">
      <c r="A42" s="12"/>
      <c r="D42" s="73" t="s">
        <v>196</v>
      </c>
      <c r="E42" s="33">
        <v>1800</v>
      </c>
      <c r="F42" s="33">
        <v>1395</v>
      </c>
      <c r="G42" s="44"/>
      <c r="H42" s="44"/>
      <c r="I42" s="44"/>
      <c r="J42" s="44"/>
      <c r="K42" s="44"/>
      <c r="L42" s="44"/>
      <c r="M42" s="44"/>
      <c r="N42" s="44"/>
      <c r="O42" s="44"/>
      <c r="P42" s="44"/>
      <c r="Q42" s="44"/>
      <c r="R42" s="44"/>
      <c r="U42" s="13"/>
    </row>
    <row r="43" spans="1:21" ht="17.25" customHeight="1" thickBot="1">
      <c r="A43" s="12"/>
      <c r="D43" s="56" t="s">
        <v>197</v>
      </c>
      <c r="E43" s="65">
        <v>627</v>
      </c>
      <c r="F43" s="65">
        <v>527</v>
      </c>
      <c r="G43" s="74"/>
      <c r="H43" s="74"/>
      <c r="I43" s="74"/>
      <c r="U43" s="13"/>
    </row>
    <row r="44" spans="1:21" ht="15.6" thickBot="1">
      <c r="A44" s="12"/>
      <c r="D44" s="75" t="s">
        <v>198</v>
      </c>
      <c r="E44" s="76">
        <f>SUM(E41:E43)</f>
        <v>17175</v>
      </c>
      <c r="F44" s="76">
        <f>SUM(F41:F43)</f>
        <v>14941</v>
      </c>
      <c r="G44" s="98"/>
      <c r="H44" s="44"/>
      <c r="I44" s="44"/>
      <c r="J44" s="44"/>
      <c r="K44" s="99"/>
      <c r="L44" s="44"/>
      <c r="M44" s="44"/>
      <c r="N44" s="44"/>
      <c r="O44" s="44"/>
      <c r="P44" s="44"/>
      <c r="Q44" s="44"/>
      <c r="R44" s="44"/>
      <c r="U44" s="13"/>
    </row>
    <row r="45" spans="1:21" ht="15.6" thickBot="1">
      <c r="A45" s="12"/>
      <c r="D45" s="73" t="s">
        <v>194</v>
      </c>
      <c r="E45" s="100"/>
      <c r="F45" s="100"/>
      <c r="G45" s="98"/>
      <c r="U45" s="13"/>
    </row>
    <row r="46" spans="1:21" ht="34.5" customHeight="1" thickBot="1">
      <c r="A46" s="12"/>
      <c r="D46" s="101" t="s">
        <v>199</v>
      </c>
      <c r="E46" s="33">
        <v>3404</v>
      </c>
      <c r="F46" s="33">
        <v>1049</v>
      </c>
      <c r="G46" s="98"/>
      <c r="H46" s="44"/>
      <c r="I46" s="44"/>
      <c r="J46" s="44"/>
      <c r="K46" s="44"/>
      <c r="L46" s="44"/>
      <c r="M46" s="44"/>
      <c r="N46" s="44"/>
      <c r="O46" s="44"/>
      <c r="P46" s="44"/>
      <c r="Q46" s="44"/>
      <c r="R46" s="44"/>
      <c r="U46" s="13"/>
    </row>
    <row r="47" spans="1:21" ht="15.6" thickBot="1">
      <c r="A47" s="12"/>
      <c r="D47" s="73" t="s">
        <v>200</v>
      </c>
      <c r="E47" s="33">
        <v>7423</v>
      </c>
      <c r="F47" s="33">
        <v>1603</v>
      </c>
      <c r="G47" s="98"/>
      <c r="U47" s="13"/>
    </row>
    <row r="48" spans="1:21" ht="15" customHeight="1" thickBot="1">
      <c r="A48" s="12"/>
      <c r="D48" s="73" t="s">
        <v>201</v>
      </c>
      <c r="E48" s="33">
        <v>15651</v>
      </c>
      <c r="F48" s="33">
        <v>5839</v>
      </c>
      <c r="G48" s="98"/>
      <c r="U48" s="13"/>
    </row>
    <row r="49" spans="1:21" ht="15">
      <c r="A49" s="12"/>
      <c r="U49" s="13"/>
    </row>
    <row r="50" spans="1:21" ht="15">
      <c r="A50" s="12"/>
      <c r="B50" s="13"/>
      <c r="C50" s="13"/>
      <c r="D50" s="13"/>
      <c r="E50" s="13"/>
      <c r="F50" s="13"/>
      <c r="G50" s="13"/>
      <c r="H50" s="13"/>
      <c r="I50" s="13"/>
      <c r="J50" s="13"/>
      <c r="K50" s="13"/>
      <c r="L50" s="13"/>
      <c r="M50" s="13"/>
      <c r="N50" s="13"/>
      <c r="O50" s="13"/>
      <c r="P50" s="13"/>
      <c r="Q50" s="13"/>
      <c r="R50" s="13"/>
      <c r="S50" s="13"/>
      <c r="T50" s="13"/>
      <c r="U50" s="13"/>
    </row>
  </sheetData>
  <sheetProtection sheet="1" objects="1" scenarios="1"/>
  <sortState xmlns:xlrd2="http://schemas.microsoft.com/office/spreadsheetml/2017/richdata2" ref="D18:F23">
    <sortCondition descending="1" ref="E18:E23"/>
  </sortState>
  <mergeCells count="13">
    <mergeCell ref="C3:D5"/>
    <mergeCell ref="J18:K19"/>
    <mergeCell ref="L18:R19"/>
    <mergeCell ref="J11:K12"/>
    <mergeCell ref="L11:R12"/>
    <mergeCell ref="J13:K14"/>
    <mergeCell ref="L13:R14"/>
    <mergeCell ref="J15:K17"/>
    <mergeCell ref="L15:R17"/>
    <mergeCell ref="J8:R8"/>
    <mergeCell ref="L9:R10"/>
    <mergeCell ref="J9:K10"/>
    <mergeCell ref="C6:S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C17F7-9807-4825-A149-CA57D266D098}">
  <sheetPr>
    <tabColor theme="8" tint="0.39997558519241921"/>
  </sheetPr>
  <dimension ref="A1:N46"/>
  <sheetViews>
    <sheetView showGridLines="0" workbookViewId="0">
      <selection activeCell="I4" sqref="I4"/>
    </sheetView>
  </sheetViews>
  <sheetFormatPr defaultRowHeight="14.4"/>
  <cols>
    <col min="1" max="2" width="3" customWidth="1"/>
    <col min="3" max="3" width="8.77734375" customWidth="1"/>
    <col min="4" max="4" width="69.21875" customWidth="1"/>
    <col min="5" max="5" width="12.77734375" customWidth="1"/>
    <col min="6" max="8" width="12.77734375" bestFit="1" customWidth="1"/>
    <col min="9" max="9" width="19.5546875" customWidth="1"/>
    <col min="11" max="12" width="3" customWidth="1"/>
  </cols>
  <sheetData>
    <row r="1" spans="1:14" ht="15">
      <c r="A1" s="12"/>
      <c r="B1" s="13"/>
      <c r="C1" s="13"/>
      <c r="D1" s="13"/>
      <c r="E1" s="13"/>
      <c r="F1" s="13"/>
      <c r="G1" s="13"/>
      <c r="H1" s="13"/>
      <c r="I1" s="13"/>
      <c r="J1" s="13"/>
      <c r="K1" s="13"/>
      <c r="L1" s="13"/>
    </row>
    <row r="2" spans="1:14" ht="15">
      <c r="A2" s="12"/>
      <c r="L2" s="13"/>
    </row>
    <row r="3" spans="1:14" ht="15">
      <c r="A3" s="12"/>
      <c r="C3" s="134" t="e" vm="1">
        <v>#VALUE!</v>
      </c>
      <c r="D3" s="134"/>
      <c r="L3" s="13"/>
    </row>
    <row r="4" spans="1:14" ht="22.5" customHeight="1">
      <c r="A4" s="12"/>
      <c r="C4" s="134"/>
      <c r="D4" s="134"/>
      <c r="L4" s="13"/>
    </row>
    <row r="5" spans="1:14" ht="15">
      <c r="A5" s="12"/>
      <c r="L5" s="13"/>
    </row>
    <row r="6" spans="1:14" ht="23.4">
      <c r="A6" s="12"/>
      <c r="C6" s="142" t="s">
        <v>11</v>
      </c>
      <c r="D6" s="142"/>
      <c r="E6" s="142"/>
      <c r="F6" s="142"/>
      <c r="G6" s="142"/>
      <c r="H6" s="142"/>
      <c r="I6" s="142"/>
      <c r="J6" s="142"/>
      <c r="K6" s="14"/>
      <c r="L6" s="16"/>
      <c r="M6" s="14"/>
      <c r="N6" s="14"/>
    </row>
    <row r="7" spans="1:14" ht="15">
      <c r="A7" s="12"/>
      <c r="L7" s="13"/>
    </row>
    <row r="8" spans="1:14" ht="18">
      <c r="A8" s="12"/>
      <c r="D8" s="70" t="s">
        <v>202</v>
      </c>
      <c r="L8" s="13"/>
    </row>
    <row r="9" spans="1:14" ht="15">
      <c r="A9" s="12"/>
      <c r="L9" s="13"/>
    </row>
    <row r="10" spans="1:14" ht="19.2">
      <c r="A10" s="12"/>
      <c r="D10" s="38"/>
      <c r="E10" s="39">
        <v>2024</v>
      </c>
      <c r="F10" s="39">
        <v>2023</v>
      </c>
      <c r="G10" s="39">
        <v>2022</v>
      </c>
      <c r="H10" s="40">
        <v>2021</v>
      </c>
      <c r="L10" s="13"/>
    </row>
    <row r="11" spans="1:14" ht="15.6" thickBot="1">
      <c r="A11" s="12"/>
      <c r="D11" s="25" t="s">
        <v>203</v>
      </c>
      <c r="E11" s="31">
        <v>0.99</v>
      </c>
      <c r="F11" s="31">
        <v>0.98</v>
      </c>
      <c r="G11" s="31">
        <v>0.99</v>
      </c>
      <c r="H11" s="31">
        <v>0.98</v>
      </c>
      <c r="L11" s="13"/>
    </row>
    <row r="12" spans="1:14" ht="15.6" thickBot="1">
      <c r="A12" s="12"/>
      <c r="D12" s="25" t="s">
        <v>204</v>
      </c>
      <c r="E12" s="31">
        <v>1</v>
      </c>
      <c r="F12" s="31">
        <v>0.98</v>
      </c>
      <c r="G12" s="31">
        <v>0.99</v>
      </c>
      <c r="H12" s="30" t="s">
        <v>205</v>
      </c>
      <c r="L12" s="13"/>
    </row>
    <row r="13" spans="1:14" ht="29.4" thickBot="1">
      <c r="A13" s="12"/>
      <c r="D13" s="25" t="s">
        <v>206</v>
      </c>
      <c r="E13" s="31">
        <v>1</v>
      </c>
      <c r="F13" s="31">
        <v>1</v>
      </c>
      <c r="G13" s="31">
        <v>1</v>
      </c>
      <c r="H13" s="30" t="s">
        <v>205</v>
      </c>
      <c r="L13" s="13"/>
    </row>
    <row r="14" spans="1:14" ht="15.6" thickBot="1">
      <c r="A14" s="12"/>
      <c r="D14" s="25" t="s">
        <v>207</v>
      </c>
      <c r="E14" s="30">
        <v>0</v>
      </c>
      <c r="F14" s="30">
        <v>0</v>
      </c>
      <c r="G14" s="30">
        <v>0</v>
      </c>
      <c r="H14" s="30">
        <v>0</v>
      </c>
      <c r="L14" s="13"/>
    </row>
    <row r="15" spans="1:14" ht="15.6" thickBot="1">
      <c r="A15" s="12"/>
      <c r="D15" s="25" t="s">
        <v>208</v>
      </c>
      <c r="E15" s="30">
        <v>0</v>
      </c>
      <c r="F15" s="30">
        <v>0</v>
      </c>
      <c r="G15" s="30">
        <v>0</v>
      </c>
      <c r="H15" s="30">
        <v>0</v>
      </c>
      <c r="L15" s="13"/>
    </row>
    <row r="16" spans="1:14" ht="15">
      <c r="A16" s="12"/>
      <c r="D16" s="74"/>
      <c r="E16" s="86"/>
      <c r="F16" s="86"/>
      <c r="G16" s="86"/>
      <c r="H16" s="86"/>
      <c r="L16" s="13"/>
    </row>
    <row r="17" spans="1:12" ht="17.25" customHeight="1">
      <c r="A17" s="12"/>
      <c r="D17" s="74" t="s">
        <v>209</v>
      </c>
      <c r="E17" s="43"/>
      <c r="F17" s="43"/>
      <c r="G17" s="43"/>
      <c r="H17" s="43"/>
      <c r="L17" s="13"/>
    </row>
    <row r="18" spans="1:12" ht="17.25" customHeight="1">
      <c r="A18" s="12"/>
      <c r="D18" s="42"/>
      <c r="E18" s="43"/>
      <c r="F18" s="43"/>
      <c r="G18" s="43"/>
      <c r="H18" s="43"/>
      <c r="L18" s="13"/>
    </row>
    <row r="19" spans="1:12" ht="17.25" customHeight="1">
      <c r="A19" s="12"/>
      <c r="D19" s="70" t="s">
        <v>210</v>
      </c>
      <c r="E19" s="43"/>
      <c r="F19" s="43"/>
      <c r="G19" s="43"/>
      <c r="H19" s="43"/>
      <c r="L19" s="13"/>
    </row>
    <row r="20" spans="1:12" ht="17.25" customHeight="1">
      <c r="A20" s="12"/>
      <c r="D20" s="70"/>
      <c r="E20" s="43"/>
      <c r="F20" s="43"/>
      <c r="G20" s="43"/>
      <c r="H20" s="43"/>
      <c r="L20" s="13"/>
    </row>
    <row r="21" spans="1:12" ht="17.25" customHeight="1">
      <c r="A21" s="12"/>
      <c r="D21" s="38"/>
      <c r="E21" s="39">
        <v>2024</v>
      </c>
      <c r="F21" s="39">
        <v>2023</v>
      </c>
      <c r="G21" s="39">
        <v>2022</v>
      </c>
      <c r="H21" s="40">
        <v>2021</v>
      </c>
      <c r="L21" s="13"/>
    </row>
    <row r="22" spans="1:12" ht="17.25" customHeight="1" thickBot="1">
      <c r="A22" s="12"/>
      <c r="D22" s="25" t="s">
        <v>211</v>
      </c>
      <c r="E22" s="93">
        <v>3</v>
      </c>
      <c r="F22" s="93">
        <v>4</v>
      </c>
      <c r="G22" s="93">
        <v>40</v>
      </c>
      <c r="H22" s="93">
        <v>49</v>
      </c>
      <c r="L22" s="13"/>
    </row>
    <row r="23" spans="1:12" ht="17.25" customHeight="1" thickBot="1">
      <c r="A23" s="12"/>
      <c r="D23" s="25" t="s">
        <v>212</v>
      </c>
      <c r="E23" s="93">
        <v>0</v>
      </c>
      <c r="F23" s="93">
        <v>0</v>
      </c>
      <c r="G23" s="93">
        <v>0</v>
      </c>
      <c r="H23" s="93">
        <v>0</v>
      </c>
      <c r="L23" s="13"/>
    </row>
    <row r="24" spans="1:12" ht="29.4" thickBot="1">
      <c r="A24" s="12"/>
      <c r="D24" s="25" t="s">
        <v>213</v>
      </c>
      <c r="E24" s="93">
        <v>0</v>
      </c>
      <c r="F24" s="93">
        <v>0</v>
      </c>
      <c r="G24" s="93">
        <v>1</v>
      </c>
      <c r="H24" s="93">
        <v>0</v>
      </c>
      <c r="L24" s="13"/>
    </row>
    <row r="25" spans="1:12" ht="17.25" customHeight="1">
      <c r="A25" s="12"/>
      <c r="D25" s="70"/>
      <c r="E25" s="43"/>
      <c r="F25" s="43"/>
      <c r="G25" s="43"/>
      <c r="H25" s="43"/>
      <c r="L25" s="13"/>
    </row>
    <row r="26" spans="1:12" ht="17.25" customHeight="1">
      <c r="A26" s="12"/>
      <c r="D26" s="70"/>
      <c r="E26" s="43"/>
      <c r="F26" s="43"/>
      <c r="G26" s="43"/>
      <c r="H26" s="43"/>
      <c r="L26" s="13"/>
    </row>
    <row r="27" spans="1:12" ht="17.25" customHeight="1">
      <c r="A27" s="12"/>
      <c r="D27" s="70" t="s">
        <v>214</v>
      </c>
      <c r="E27" s="43"/>
      <c r="F27" s="43"/>
      <c r="G27" s="43"/>
      <c r="H27" s="43"/>
      <c r="L27" s="13"/>
    </row>
    <row r="28" spans="1:12" ht="17.25" customHeight="1">
      <c r="A28" s="12"/>
      <c r="D28" s="70"/>
      <c r="E28" s="43"/>
      <c r="F28" s="43"/>
      <c r="G28" s="43"/>
      <c r="H28" s="43"/>
      <c r="L28" s="13"/>
    </row>
    <row r="29" spans="1:12" ht="17.25" customHeight="1">
      <c r="A29" s="12"/>
      <c r="D29" s="38"/>
      <c r="E29" s="39">
        <v>2024</v>
      </c>
      <c r="F29" s="39">
        <v>2023</v>
      </c>
      <c r="G29" s="39">
        <v>2022</v>
      </c>
      <c r="H29" s="40">
        <v>2021</v>
      </c>
      <c r="L29" s="13"/>
    </row>
    <row r="30" spans="1:12" ht="29.4" thickBot="1">
      <c r="A30" s="12"/>
      <c r="D30" s="25" t="s">
        <v>215</v>
      </c>
      <c r="E30" s="93">
        <v>0</v>
      </c>
      <c r="F30" s="93">
        <v>0</v>
      </c>
      <c r="G30" s="93">
        <v>0</v>
      </c>
      <c r="H30" s="93">
        <v>0</v>
      </c>
      <c r="L30" s="13"/>
    </row>
    <row r="31" spans="1:12" ht="29.4" thickBot="1">
      <c r="A31" s="12"/>
      <c r="D31" s="25" t="s">
        <v>216</v>
      </c>
      <c r="E31" s="93">
        <v>0</v>
      </c>
      <c r="F31" s="93">
        <v>0</v>
      </c>
      <c r="G31" s="93">
        <v>0</v>
      </c>
      <c r="H31" s="93">
        <v>0</v>
      </c>
      <c r="L31" s="13"/>
    </row>
    <row r="32" spans="1:12" ht="15.6" thickBot="1">
      <c r="A32" s="12"/>
      <c r="D32" s="25" t="s">
        <v>217</v>
      </c>
      <c r="E32" s="93">
        <v>0</v>
      </c>
      <c r="F32" s="93">
        <v>0</v>
      </c>
      <c r="G32" s="93">
        <v>0</v>
      </c>
      <c r="H32" s="93">
        <v>0</v>
      </c>
      <c r="L32" s="13"/>
    </row>
    <row r="33" spans="1:12" ht="15.6" thickBot="1">
      <c r="A33" s="12"/>
      <c r="D33" s="25" t="s">
        <v>218</v>
      </c>
      <c r="E33" s="35">
        <v>0.24</v>
      </c>
      <c r="F33" s="35">
        <v>0.26</v>
      </c>
      <c r="G33" s="35">
        <v>0.22800000000000001</v>
      </c>
      <c r="H33" s="35">
        <v>0.18</v>
      </c>
      <c r="L33" s="13"/>
    </row>
    <row r="34" spans="1:12" ht="17.25" customHeight="1">
      <c r="A34" s="12"/>
      <c r="D34" s="70"/>
      <c r="E34" s="43"/>
      <c r="F34" s="43"/>
      <c r="G34" s="43"/>
      <c r="H34" s="43"/>
      <c r="L34" s="13"/>
    </row>
    <row r="35" spans="1:12" ht="15">
      <c r="A35" s="12"/>
      <c r="L35" s="13"/>
    </row>
    <row r="36" spans="1:12" ht="18">
      <c r="A36" s="12"/>
      <c r="D36" s="70" t="s">
        <v>219</v>
      </c>
      <c r="L36" s="13"/>
    </row>
    <row r="37" spans="1:12" ht="15">
      <c r="A37" s="12"/>
      <c r="D37" s="1" t="s">
        <v>220</v>
      </c>
      <c r="L37" s="13"/>
    </row>
    <row r="38" spans="1:12" ht="18">
      <c r="A38" s="12"/>
      <c r="D38" s="70"/>
      <c r="L38" s="13"/>
    </row>
    <row r="39" spans="1:12" ht="19.2">
      <c r="A39" s="12"/>
      <c r="D39" s="38"/>
      <c r="E39" s="39">
        <v>2024</v>
      </c>
      <c r="F39" s="39">
        <v>2023</v>
      </c>
      <c r="G39" s="39">
        <v>2022</v>
      </c>
      <c r="H39" s="40">
        <v>2021</v>
      </c>
      <c r="L39" s="13"/>
    </row>
    <row r="40" spans="1:12" ht="15.6" thickBot="1">
      <c r="A40" s="12"/>
      <c r="D40" s="25" t="s">
        <v>221</v>
      </c>
      <c r="E40" s="35">
        <v>0.15</v>
      </c>
      <c r="F40" s="35">
        <v>0.17</v>
      </c>
      <c r="G40" s="35">
        <v>0.16</v>
      </c>
      <c r="H40" s="35">
        <v>0.12</v>
      </c>
      <c r="L40" s="13"/>
    </row>
    <row r="41" spans="1:12" ht="15.6" thickBot="1">
      <c r="A41" s="12"/>
      <c r="D41" s="25" t="s">
        <v>222</v>
      </c>
      <c r="E41" s="35">
        <v>1</v>
      </c>
      <c r="F41" s="35">
        <v>1</v>
      </c>
      <c r="G41" s="35">
        <v>1</v>
      </c>
      <c r="H41" s="93" t="s">
        <v>223</v>
      </c>
      <c r="L41" s="13"/>
    </row>
    <row r="42" spans="1:12" ht="15.6" thickBot="1">
      <c r="A42" s="12"/>
      <c r="D42" s="25" t="s">
        <v>224</v>
      </c>
      <c r="E42" s="93">
        <v>0</v>
      </c>
      <c r="F42" s="93">
        <v>0</v>
      </c>
      <c r="G42" s="93">
        <v>0</v>
      </c>
      <c r="H42" s="93" t="s">
        <v>223</v>
      </c>
      <c r="L42" s="13"/>
    </row>
    <row r="43" spans="1:12" ht="18">
      <c r="A43" s="12"/>
      <c r="D43" s="70"/>
      <c r="L43" s="13"/>
    </row>
    <row r="44" spans="1:12" ht="15">
      <c r="A44" s="12"/>
      <c r="D44" s="94" t="s">
        <v>225</v>
      </c>
      <c r="L44" s="13"/>
    </row>
    <row r="45" spans="1:12" ht="15">
      <c r="A45" s="12"/>
      <c r="L45" s="13"/>
    </row>
    <row r="46" spans="1:12" ht="15">
      <c r="A46" s="12"/>
      <c r="B46" s="13"/>
      <c r="C46" s="13"/>
      <c r="D46" s="13"/>
      <c r="E46" s="13"/>
      <c r="F46" s="13"/>
      <c r="G46" s="13"/>
      <c r="H46" s="13"/>
      <c r="I46" s="13"/>
      <c r="J46" s="13"/>
      <c r="K46" s="13"/>
      <c r="L46" s="13"/>
    </row>
  </sheetData>
  <sheetProtection sheet="1" objects="1" scenarios="1"/>
  <mergeCells count="2">
    <mergeCell ref="C6:J6"/>
    <mergeCell ref="C3:D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C6761-3118-43D8-B55A-A1C1390E40F1}">
  <sheetPr>
    <tabColor theme="8" tint="0.39997558519241921"/>
  </sheetPr>
  <dimension ref="A1:W64"/>
  <sheetViews>
    <sheetView showGridLines="0" zoomScale="84" workbookViewId="0">
      <selection activeCell="R3" sqref="R3"/>
    </sheetView>
  </sheetViews>
  <sheetFormatPr defaultRowHeight="14.4"/>
  <cols>
    <col min="1" max="2" width="3" customWidth="1"/>
    <col min="9" max="9" width="27.21875" customWidth="1"/>
    <col min="14" max="14" width="27.44140625" customWidth="1"/>
    <col min="19" max="19" width="24.21875" customWidth="1"/>
    <col min="20" max="21" width="3" customWidth="1"/>
  </cols>
  <sheetData>
    <row r="1" spans="1:23" ht="15">
      <c r="A1" s="12"/>
      <c r="B1" s="13"/>
      <c r="C1" s="13"/>
      <c r="D1" s="13"/>
      <c r="E1" s="13"/>
      <c r="F1" s="13"/>
      <c r="G1" s="13"/>
      <c r="H1" s="13"/>
      <c r="I1" s="13"/>
      <c r="J1" s="13"/>
      <c r="K1" s="13"/>
      <c r="L1" s="13"/>
      <c r="M1" s="13"/>
      <c r="N1" s="13"/>
      <c r="O1" s="13"/>
      <c r="P1" s="13"/>
      <c r="Q1" s="13"/>
      <c r="R1" s="13"/>
      <c r="S1" s="13"/>
      <c r="T1" s="13"/>
      <c r="U1" s="13"/>
    </row>
    <row r="2" spans="1:23" ht="15">
      <c r="A2" s="12"/>
      <c r="U2" s="13"/>
    </row>
    <row r="3" spans="1:23" ht="15">
      <c r="A3" s="12"/>
      <c r="C3" s="134" t="e" vm="1">
        <v>#VALUE!</v>
      </c>
      <c r="D3" s="134"/>
      <c r="E3" s="134"/>
      <c r="U3" s="13"/>
    </row>
    <row r="4" spans="1:23" ht="15">
      <c r="A4" s="12"/>
      <c r="C4" s="134"/>
      <c r="D4" s="134"/>
      <c r="E4" s="134"/>
      <c r="U4" s="13"/>
    </row>
    <row r="5" spans="1:23" ht="6.75" customHeight="1">
      <c r="A5" s="12"/>
      <c r="C5" s="134"/>
      <c r="D5" s="134"/>
      <c r="E5" s="134"/>
      <c r="U5" s="13"/>
    </row>
    <row r="6" spans="1:23" ht="23.4">
      <c r="A6" s="12"/>
      <c r="C6" s="142" t="s">
        <v>12</v>
      </c>
      <c r="D6" s="142"/>
      <c r="E6" s="142"/>
      <c r="F6" s="142"/>
      <c r="G6" s="142"/>
      <c r="H6" s="142"/>
      <c r="I6" s="142"/>
      <c r="J6" s="142"/>
      <c r="K6" s="142"/>
      <c r="L6" s="142"/>
      <c r="M6" s="142"/>
      <c r="N6" s="142"/>
      <c r="O6" s="142"/>
      <c r="P6" s="142"/>
      <c r="Q6" s="142"/>
      <c r="R6" s="142"/>
      <c r="S6" s="142"/>
      <c r="T6" s="14"/>
      <c r="U6" s="16"/>
      <c r="V6" s="14"/>
      <c r="W6" s="14"/>
    </row>
    <row r="7" spans="1:23" ht="24">
      <c r="A7" s="12"/>
      <c r="C7" s="15"/>
      <c r="D7" s="15"/>
      <c r="E7" s="15"/>
      <c r="F7" s="15"/>
      <c r="G7" s="15"/>
      <c r="H7" s="15"/>
      <c r="I7" s="15"/>
      <c r="J7" s="15"/>
      <c r="K7" s="15"/>
      <c r="L7" s="15"/>
      <c r="M7" s="15"/>
      <c r="N7" s="15"/>
      <c r="O7" s="15"/>
      <c r="P7" s="15"/>
      <c r="Q7" s="15"/>
      <c r="R7" s="15"/>
      <c r="S7" s="15"/>
      <c r="T7" s="14"/>
      <c r="U7" s="16"/>
      <c r="V7" s="14"/>
      <c r="W7" s="14"/>
    </row>
    <row r="8" spans="1:23" ht="36" customHeight="1">
      <c r="A8" s="12"/>
      <c r="C8" s="199" t="s">
        <v>226</v>
      </c>
      <c r="D8" s="200"/>
      <c r="E8" s="194" t="s">
        <v>227</v>
      </c>
      <c r="F8" s="195"/>
      <c r="G8" s="195"/>
      <c r="H8" s="195"/>
      <c r="I8" s="196"/>
      <c r="J8" s="197" t="s">
        <v>228</v>
      </c>
      <c r="K8" s="198"/>
      <c r="L8" s="198"/>
      <c r="M8" s="198"/>
      <c r="N8" s="198"/>
      <c r="O8" s="197" t="s">
        <v>229</v>
      </c>
      <c r="P8" s="198"/>
      <c r="Q8" s="198"/>
      <c r="R8" s="198"/>
      <c r="S8" s="198"/>
      <c r="U8" s="13"/>
    </row>
    <row r="9" spans="1:23" ht="15.75" customHeight="1">
      <c r="A9" s="12"/>
      <c r="C9" s="186" t="s">
        <v>230</v>
      </c>
      <c r="D9" s="187"/>
      <c r="E9" s="201" t="s">
        <v>231</v>
      </c>
      <c r="F9" s="202"/>
      <c r="G9" s="202"/>
      <c r="H9" s="202"/>
      <c r="I9" s="202"/>
      <c r="J9" s="184" t="s">
        <v>232</v>
      </c>
      <c r="K9" s="185"/>
      <c r="L9" s="185"/>
      <c r="M9" s="185"/>
      <c r="N9" s="185"/>
      <c r="O9" s="184" t="s">
        <v>233</v>
      </c>
      <c r="P9" s="185"/>
      <c r="Q9" s="185"/>
      <c r="R9" s="185"/>
      <c r="S9" s="185"/>
      <c r="U9" s="13"/>
    </row>
    <row r="10" spans="1:23" ht="15">
      <c r="A10" s="12"/>
      <c r="C10" s="188"/>
      <c r="D10" s="189"/>
      <c r="E10" s="203"/>
      <c r="F10" s="202"/>
      <c r="G10" s="202"/>
      <c r="H10" s="202"/>
      <c r="I10" s="202"/>
      <c r="J10" s="185"/>
      <c r="K10" s="185"/>
      <c r="L10" s="185"/>
      <c r="M10" s="185"/>
      <c r="N10" s="185"/>
      <c r="O10" s="185"/>
      <c r="P10" s="185"/>
      <c r="Q10" s="185"/>
      <c r="R10" s="185"/>
      <c r="S10" s="185"/>
      <c r="U10" s="13"/>
    </row>
    <row r="11" spans="1:23" ht="15">
      <c r="A11" s="12"/>
      <c r="C11" s="188"/>
      <c r="D11" s="189"/>
      <c r="E11" s="203"/>
      <c r="F11" s="202"/>
      <c r="G11" s="202"/>
      <c r="H11" s="202"/>
      <c r="I11" s="202"/>
      <c r="J11" s="185"/>
      <c r="K11" s="185"/>
      <c r="L11" s="185"/>
      <c r="M11" s="185"/>
      <c r="N11" s="185"/>
      <c r="O11" s="185"/>
      <c r="P11" s="185"/>
      <c r="Q11" s="185"/>
      <c r="R11" s="185"/>
      <c r="S11" s="185"/>
      <c r="U11" s="13"/>
    </row>
    <row r="12" spans="1:23" ht="15">
      <c r="A12" s="12"/>
      <c r="C12" s="188"/>
      <c r="D12" s="189"/>
      <c r="E12" s="203"/>
      <c r="F12" s="202"/>
      <c r="G12" s="202"/>
      <c r="H12" s="202"/>
      <c r="I12" s="202"/>
      <c r="J12" s="185"/>
      <c r="K12" s="185"/>
      <c r="L12" s="185"/>
      <c r="M12" s="185"/>
      <c r="N12" s="185"/>
      <c r="O12" s="185"/>
      <c r="P12" s="185"/>
      <c r="Q12" s="185"/>
      <c r="R12" s="185"/>
      <c r="S12" s="185"/>
      <c r="U12" s="13"/>
    </row>
    <row r="13" spans="1:23" ht="15">
      <c r="A13" s="12"/>
      <c r="C13" s="188"/>
      <c r="D13" s="189"/>
      <c r="E13" s="203"/>
      <c r="F13" s="202"/>
      <c r="G13" s="202"/>
      <c r="H13" s="202"/>
      <c r="I13" s="202"/>
      <c r="J13" s="185"/>
      <c r="K13" s="185"/>
      <c r="L13" s="185"/>
      <c r="M13" s="185"/>
      <c r="N13" s="185"/>
      <c r="O13" s="185"/>
      <c r="P13" s="185"/>
      <c r="Q13" s="185"/>
      <c r="R13" s="185"/>
      <c r="S13" s="185"/>
      <c r="U13" s="13"/>
    </row>
    <row r="14" spans="1:23" ht="15">
      <c r="A14" s="12"/>
      <c r="C14" s="188"/>
      <c r="D14" s="189"/>
      <c r="E14" s="203"/>
      <c r="F14" s="202"/>
      <c r="G14" s="202"/>
      <c r="H14" s="202"/>
      <c r="I14" s="202"/>
      <c r="J14" s="185"/>
      <c r="K14" s="185"/>
      <c r="L14" s="185"/>
      <c r="M14" s="185"/>
      <c r="N14" s="185"/>
      <c r="O14" s="185"/>
      <c r="P14" s="185"/>
      <c r="Q14" s="185"/>
      <c r="R14" s="185"/>
      <c r="S14" s="185"/>
      <c r="U14" s="13"/>
    </row>
    <row r="15" spans="1:23" ht="15">
      <c r="A15" s="12"/>
      <c r="C15" s="188"/>
      <c r="D15" s="189"/>
      <c r="E15" s="203"/>
      <c r="F15" s="202"/>
      <c r="G15" s="202"/>
      <c r="H15" s="202"/>
      <c r="I15" s="202"/>
      <c r="J15" s="185"/>
      <c r="K15" s="185"/>
      <c r="L15" s="185"/>
      <c r="M15" s="185"/>
      <c r="N15" s="185"/>
      <c r="O15" s="185"/>
      <c r="P15" s="185"/>
      <c r="Q15" s="185"/>
      <c r="R15" s="185"/>
      <c r="S15" s="185"/>
      <c r="U15" s="13"/>
    </row>
    <row r="16" spans="1:23" ht="15">
      <c r="A16" s="12"/>
      <c r="C16" s="188"/>
      <c r="D16" s="189"/>
      <c r="E16" s="203"/>
      <c r="F16" s="202"/>
      <c r="G16" s="202"/>
      <c r="H16" s="202"/>
      <c r="I16" s="202"/>
      <c r="J16" s="185"/>
      <c r="K16" s="185"/>
      <c r="L16" s="185"/>
      <c r="M16" s="185"/>
      <c r="N16" s="185"/>
      <c r="O16" s="185"/>
      <c r="P16" s="185"/>
      <c r="Q16" s="185"/>
      <c r="R16" s="185"/>
      <c r="S16" s="185"/>
      <c r="U16" s="13"/>
    </row>
    <row r="17" spans="1:21" ht="29.25" customHeight="1" thickBot="1">
      <c r="A17" s="12"/>
      <c r="C17" s="190"/>
      <c r="D17" s="191"/>
      <c r="E17" s="203"/>
      <c r="F17" s="202"/>
      <c r="G17" s="202"/>
      <c r="H17" s="202"/>
      <c r="I17" s="202"/>
      <c r="J17" s="185"/>
      <c r="K17" s="185"/>
      <c r="L17" s="185"/>
      <c r="M17" s="185"/>
      <c r="N17" s="185"/>
      <c r="O17" s="185"/>
      <c r="P17" s="185"/>
      <c r="Q17" s="185"/>
      <c r="R17" s="185"/>
      <c r="S17" s="185"/>
      <c r="U17" s="13"/>
    </row>
    <row r="18" spans="1:21" ht="15.75" customHeight="1">
      <c r="A18" s="12"/>
      <c r="C18" s="186" t="s">
        <v>234</v>
      </c>
      <c r="D18" s="187"/>
      <c r="E18" s="192" t="s">
        <v>235</v>
      </c>
      <c r="F18" s="185"/>
      <c r="G18" s="185"/>
      <c r="H18" s="185"/>
      <c r="I18" s="185"/>
      <c r="J18" s="184" t="s">
        <v>236</v>
      </c>
      <c r="K18" s="185"/>
      <c r="L18" s="185"/>
      <c r="M18" s="185"/>
      <c r="N18" s="185"/>
      <c r="O18" s="184" t="s">
        <v>237</v>
      </c>
      <c r="P18" s="185"/>
      <c r="Q18" s="185"/>
      <c r="R18" s="185"/>
      <c r="S18" s="185"/>
      <c r="U18" s="13"/>
    </row>
    <row r="19" spans="1:21" ht="15.75" customHeight="1">
      <c r="A19" s="12"/>
      <c r="C19" s="188"/>
      <c r="D19" s="189"/>
      <c r="E19" s="193"/>
      <c r="F19" s="185"/>
      <c r="G19" s="185"/>
      <c r="H19" s="185"/>
      <c r="I19" s="185"/>
      <c r="J19" s="185"/>
      <c r="K19" s="185"/>
      <c r="L19" s="185"/>
      <c r="M19" s="185"/>
      <c r="N19" s="185"/>
      <c r="O19" s="185"/>
      <c r="P19" s="185"/>
      <c r="Q19" s="185"/>
      <c r="R19" s="185"/>
      <c r="S19" s="185"/>
      <c r="U19" s="13"/>
    </row>
    <row r="20" spans="1:21" ht="15.75" customHeight="1">
      <c r="A20" s="12"/>
      <c r="C20" s="188"/>
      <c r="D20" s="189"/>
      <c r="E20" s="193"/>
      <c r="F20" s="185"/>
      <c r="G20" s="185"/>
      <c r="H20" s="185"/>
      <c r="I20" s="185"/>
      <c r="J20" s="185"/>
      <c r="K20" s="185"/>
      <c r="L20" s="185"/>
      <c r="M20" s="185"/>
      <c r="N20" s="185"/>
      <c r="O20" s="185"/>
      <c r="P20" s="185"/>
      <c r="Q20" s="185"/>
      <c r="R20" s="185"/>
      <c r="S20" s="185"/>
      <c r="U20" s="13"/>
    </row>
    <row r="21" spans="1:21" ht="15.75" customHeight="1">
      <c r="A21" s="12"/>
      <c r="C21" s="188"/>
      <c r="D21" s="189"/>
      <c r="E21" s="193"/>
      <c r="F21" s="185"/>
      <c r="G21" s="185"/>
      <c r="H21" s="185"/>
      <c r="I21" s="185"/>
      <c r="J21" s="185"/>
      <c r="K21" s="185"/>
      <c r="L21" s="185"/>
      <c r="M21" s="185"/>
      <c r="N21" s="185"/>
      <c r="O21" s="185"/>
      <c r="P21" s="185"/>
      <c r="Q21" s="185"/>
      <c r="R21" s="185"/>
      <c r="S21" s="185"/>
      <c r="U21" s="13"/>
    </row>
    <row r="22" spans="1:21" ht="15.75" customHeight="1">
      <c r="A22" s="12"/>
      <c r="C22" s="188"/>
      <c r="D22" s="189"/>
      <c r="E22" s="193"/>
      <c r="F22" s="185"/>
      <c r="G22" s="185"/>
      <c r="H22" s="185"/>
      <c r="I22" s="185"/>
      <c r="J22" s="185"/>
      <c r="K22" s="185"/>
      <c r="L22" s="185"/>
      <c r="M22" s="185"/>
      <c r="N22" s="185"/>
      <c r="O22" s="185"/>
      <c r="P22" s="185"/>
      <c r="Q22" s="185"/>
      <c r="R22" s="185"/>
      <c r="S22" s="185"/>
      <c r="U22" s="13"/>
    </row>
    <row r="23" spans="1:21" ht="15.75" customHeight="1">
      <c r="A23" s="12"/>
      <c r="C23" s="188"/>
      <c r="D23" s="189"/>
      <c r="E23" s="193"/>
      <c r="F23" s="185"/>
      <c r="G23" s="185"/>
      <c r="H23" s="185"/>
      <c r="I23" s="185"/>
      <c r="J23" s="185"/>
      <c r="K23" s="185"/>
      <c r="L23" s="185"/>
      <c r="M23" s="185"/>
      <c r="N23" s="185"/>
      <c r="O23" s="185"/>
      <c r="P23" s="185"/>
      <c r="Q23" s="185"/>
      <c r="R23" s="185"/>
      <c r="S23" s="185"/>
      <c r="U23" s="13"/>
    </row>
    <row r="24" spans="1:21" ht="15.75" customHeight="1">
      <c r="A24" s="12"/>
      <c r="C24" s="188"/>
      <c r="D24" s="189"/>
      <c r="E24" s="193"/>
      <c r="F24" s="185"/>
      <c r="G24" s="185"/>
      <c r="H24" s="185"/>
      <c r="I24" s="185"/>
      <c r="J24" s="185"/>
      <c r="K24" s="185"/>
      <c r="L24" s="185"/>
      <c r="M24" s="185"/>
      <c r="N24" s="185"/>
      <c r="O24" s="185"/>
      <c r="P24" s="185"/>
      <c r="Q24" s="185"/>
      <c r="R24" s="185"/>
      <c r="S24" s="185"/>
      <c r="U24" s="13"/>
    </row>
    <row r="25" spans="1:21" ht="15.75" customHeight="1">
      <c r="A25" s="12"/>
      <c r="C25" s="188"/>
      <c r="D25" s="189"/>
      <c r="E25" s="193"/>
      <c r="F25" s="185"/>
      <c r="G25" s="185"/>
      <c r="H25" s="185"/>
      <c r="I25" s="185"/>
      <c r="J25" s="185"/>
      <c r="K25" s="185"/>
      <c r="L25" s="185"/>
      <c r="M25" s="185"/>
      <c r="N25" s="185"/>
      <c r="O25" s="185"/>
      <c r="P25" s="185"/>
      <c r="Q25" s="185"/>
      <c r="R25" s="185"/>
      <c r="S25" s="185"/>
      <c r="U25" s="13"/>
    </row>
    <row r="26" spans="1:21" ht="15.75" customHeight="1" thickBot="1">
      <c r="A26" s="12"/>
      <c r="C26" s="190"/>
      <c r="D26" s="191"/>
      <c r="E26" s="193"/>
      <c r="F26" s="185"/>
      <c r="G26" s="185"/>
      <c r="H26" s="185"/>
      <c r="I26" s="185"/>
      <c r="J26" s="185"/>
      <c r="K26" s="185"/>
      <c r="L26" s="185"/>
      <c r="M26" s="185"/>
      <c r="N26" s="185"/>
      <c r="O26" s="185"/>
      <c r="P26" s="185"/>
      <c r="Q26" s="185"/>
      <c r="R26" s="185"/>
      <c r="S26" s="185"/>
      <c r="U26" s="13"/>
    </row>
    <row r="27" spans="1:21" ht="15.75" customHeight="1">
      <c r="A27" s="12"/>
      <c r="C27" s="186" t="s">
        <v>238</v>
      </c>
      <c r="D27" s="187"/>
      <c r="E27" s="192" t="s">
        <v>239</v>
      </c>
      <c r="F27" s="185"/>
      <c r="G27" s="185"/>
      <c r="H27" s="185"/>
      <c r="I27" s="185"/>
      <c r="J27" s="184" t="s">
        <v>240</v>
      </c>
      <c r="K27" s="185"/>
      <c r="L27" s="185"/>
      <c r="M27" s="185"/>
      <c r="N27" s="185"/>
      <c r="O27" s="184" t="s">
        <v>241</v>
      </c>
      <c r="P27" s="185"/>
      <c r="Q27" s="185"/>
      <c r="R27" s="185"/>
      <c r="S27" s="185"/>
      <c r="U27" s="13"/>
    </row>
    <row r="28" spans="1:21" ht="15.75" customHeight="1">
      <c r="A28" s="12"/>
      <c r="C28" s="188"/>
      <c r="D28" s="189"/>
      <c r="E28" s="193"/>
      <c r="F28" s="185"/>
      <c r="G28" s="185"/>
      <c r="H28" s="185"/>
      <c r="I28" s="185"/>
      <c r="J28" s="185"/>
      <c r="K28" s="185"/>
      <c r="L28" s="185"/>
      <c r="M28" s="185"/>
      <c r="N28" s="185"/>
      <c r="O28" s="185"/>
      <c r="P28" s="185"/>
      <c r="Q28" s="185"/>
      <c r="R28" s="185"/>
      <c r="S28" s="185"/>
      <c r="U28" s="13"/>
    </row>
    <row r="29" spans="1:21" ht="15.75" customHeight="1">
      <c r="A29" s="12"/>
      <c r="C29" s="188"/>
      <c r="D29" s="189"/>
      <c r="E29" s="193"/>
      <c r="F29" s="185"/>
      <c r="G29" s="185"/>
      <c r="H29" s="185"/>
      <c r="I29" s="185"/>
      <c r="J29" s="185"/>
      <c r="K29" s="185"/>
      <c r="L29" s="185"/>
      <c r="M29" s="185"/>
      <c r="N29" s="185"/>
      <c r="O29" s="185"/>
      <c r="P29" s="185"/>
      <c r="Q29" s="185"/>
      <c r="R29" s="185"/>
      <c r="S29" s="185"/>
      <c r="U29" s="13"/>
    </row>
    <row r="30" spans="1:21" ht="15">
      <c r="A30" s="12"/>
      <c r="C30" s="188"/>
      <c r="D30" s="189"/>
      <c r="E30" s="193"/>
      <c r="F30" s="185"/>
      <c r="G30" s="185"/>
      <c r="H30" s="185"/>
      <c r="I30" s="185"/>
      <c r="J30" s="185"/>
      <c r="K30" s="185"/>
      <c r="L30" s="185"/>
      <c r="M30" s="185"/>
      <c r="N30" s="185"/>
      <c r="O30" s="185"/>
      <c r="P30" s="185"/>
      <c r="Q30" s="185"/>
      <c r="R30" s="185"/>
      <c r="S30" s="185"/>
      <c r="U30" s="13"/>
    </row>
    <row r="31" spans="1:21" ht="15.75" customHeight="1">
      <c r="A31" s="12"/>
      <c r="C31" s="188"/>
      <c r="D31" s="189"/>
      <c r="E31" s="193"/>
      <c r="F31" s="185"/>
      <c r="G31" s="185"/>
      <c r="H31" s="185"/>
      <c r="I31" s="185"/>
      <c r="J31" s="185"/>
      <c r="K31" s="185"/>
      <c r="L31" s="185"/>
      <c r="M31" s="185"/>
      <c r="N31" s="185"/>
      <c r="O31" s="185"/>
      <c r="P31" s="185"/>
      <c r="Q31" s="185"/>
      <c r="R31" s="185"/>
      <c r="S31" s="185"/>
      <c r="U31" s="13"/>
    </row>
    <row r="32" spans="1:21" ht="15.75" customHeight="1">
      <c r="A32" s="12"/>
      <c r="C32" s="188"/>
      <c r="D32" s="189"/>
      <c r="E32" s="193"/>
      <c r="F32" s="185"/>
      <c r="G32" s="185"/>
      <c r="H32" s="185"/>
      <c r="I32" s="185"/>
      <c r="J32" s="185"/>
      <c r="K32" s="185"/>
      <c r="L32" s="185"/>
      <c r="M32" s="185"/>
      <c r="N32" s="185"/>
      <c r="O32" s="185"/>
      <c r="P32" s="185"/>
      <c r="Q32" s="185"/>
      <c r="R32" s="185"/>
      <c r="S32" s="185"/>
      <c r="U32" s="13"/>
    </row>
    <row r="33" spans="1:21" ht="15.75" customHeight="1">
      <c r="A33" s="12"/>
      <c r="C33" s="188"/>
      <c r="D33" s="189"/>
      <c r="E33" s="193"/>
      <c r="F33" s="185"/>
      <c r="G33" s="185"/>
      <c r="H33" s="185"/>
      <c r="I33" s="185"/>
      <c r="J33" s="185"/>
      <c r="K33" s="185"/>
      <c r="L33" s="185"/>
      <c r="M33" s="185"/>
      <c r="N33" s="185"/>
      <c r="O33" s="185"/>
      <c r="P33" s="185"/>
      <c r="Q33" s="185"/>
      <c r="R33" s="185"/>
      <c r="S33" s="185"/>
      <c r="U33" s="13"/>
    </row>
    <row r="34" spans="1:21" ht="15.75" customHeight="1">
      <c r="A34" s="12"/>
      <c r="C34" s="188"/>
      <c r="D34" s="189"/>
      <c r="E34" s="193"/>
      <c r="F34" s="185"/>
      <c r="G34" s="185"/>
      <c r="H34" s="185"/>
      <c r="I34" s="185"/>
      <c r="J34" s="185"/>
      <c r="K34" s="185"/>
      <c r="L34" s="185"/>
      <c r="M34" s="185"/>
      <c r="N34" s="185"/>
      <c r="O34" s="185"/>
      <c r="P34" s="185"/>
      <c r="Q34" s="185"/>
      <c r="R34" s="185"/>
      <c r="S34" s="185"/>
      <c r="U34" s="13"/>
    </row>
    <row r="35" spans="1:21" ht="15.75" customHeight="1" thickBot="1">
      <c r="A35" s="12"/>
      <c r="C35" s="190"/>
      <c r="D35" s="191"/>
      <c r="E35" s="193"/>
      <c r="F35" s="185"/>
      <c r="G35" s="185"/>
      <c r="H35" s="185"/>
      <c r="I35" s="185"/>
      <c r="J35" s="185"/>
      <c r="K35" s="185"/>
      <c r="L35" s="185"/>
      <c r="M35" s="185"/>
      <c r="N35" s="185"/>
      <c r="O35" s="185"/>
      <c r="P35" s="185"/>
      <c r="Q35" s="185"/>
      <c r="R35" s="185"/>
      <c r="S35" s="185"/>
      <c r="U35" s="13"/>
    </row>
    <row r="36" spans="1:21" ht="15.75" customHeight="1">
      <c r="A36" s="12"/>
      <c r="C36" s="186" t="s">
        <v>242</v>
      </c>
      <c r="D36" s="187"/>
      <c r="E36" s="192" t="s">
        <v>243</v>
      </c>
      <c r="F36" s="185"/>
      <c r="G36" s="185"/>
      <c r="H36" s="185"/>
      <c r="I36" s="185"/>
      <c r="J36" s="184" t="s">
        <v>244</v>
      </c>
      <c r="K36" s="185"/>
      <c r="L36" s="185"/>
      <c r="M36" s="185"/>
      <c r="N36" s="185"/>
      <c r="O36" s="184" t="s">
        <v>245</v>
      </c>
      <c r="P36" s="185"/>
      <c r="Q36" s="185"/>
      <c r="R36" s="185"/>
      <c r="S36" s="185"/>
      <c r="U36" s="13"/>
    </row>
    <row r="37" spans="1:21" ht="15">
      <c r="A37" s="12"/>
      <c r="C37" s="188"/>
      <c r="D37" s="189"/>
      <c r="E37" s="193"/>
      <c r="F37" s="185"/>
      <c r="G37" s="185"/>
      <c r="H37" s="185"/>
      <c r="I37" s="185"/>
      <c r="J37" s="185"/>
      <c r="K37" s="185"/>
      <c r="L37" s="185"/>
      <c r="M37" s="185"/>
      <c r="N37" s="185"/>
      <c r="O37" s="185"/>
      <c r="P37" s="185"/>
      <c r="Q37" s="185"/>
      <c r="R37" s="185"/>
      <c r="S37" s="185"/>
      <c r="U37" s="13"/>
    </row>
    <row r="38" spans="1:21" ht="15">
      <c r="A38" s="12"/>
      <c r="C38" s="188"/>
      <c r="D38" s="189"/>
      <c r="E38" s="193"/>
      <c r="F38" s="185"/>
      <c r="G38" s="185"/>
      <c r="H38" s="185"/>
      <c r="I38" s="185"/>
      <c r="J38" s="185"/>
      <c r="K38" s="185"/>
      <c r="L38" s="185"/>
      <c r="M38" s="185"/>
      <c r="N38" s="185"/>
      <c r="O38" s="185"/>
      <c r="P38" s="185"/>
      <c r="Q38" s="185"/>
      <c r="R38" s="185"/>
      <c r="S38" s="185"/>
      <c r="U38" s="13"/>
    </row>
    <row r="39" spans="1:21" ht="15">
      <c r="A39" s="12"/>
      <c r="C39" s="188"/>
      <c r="D39" s="189"/>
      <c r="E39" s="193"/>
      <c r="F39" s="185"/>
      <c r="G39" s="185"/>
      <c r="H39" s="185"/>
      <c r="I39" s="185"/>
      <c r="J39" s="185"/>
      <c r="K39" s="185"/>
      <c r="L39" s="185"/>
      <c r="M39" s="185"/>
      <c r="N39" s="185"/>
      <c r="O39" s="185"/>
      <c r="P39" s="185"/>
      <c r="Q39" s="185"/>
      <c r="R39" s="185"/>
      <c r="S39" s="185"/>
      <c r="U39" s="13"/>
    </row>
    <row r="40" spans="1:21" ht="15">
      <c r="A40" s="12"/>
      <c r="C40" s="188"/>
      <c r="D40" s="189"/>
      <c r="E40" s="193"/>
      <c r="F40" s="185"/>
      <c r="G40" s="185"/>
      <c r="H40" s="185"/>
      <c r="I40" s="185"/>
      <c r="J40" s="185"/>
      <c r="K40" s="185"/>
      <c r="L40" s="185"/>
      <c r="M40" s="185"/>
      <c r="N40" s="185"/>
      <c r="O40" s="185"/>
      <c r="P40" s="185"/>
      <c r="Q40" s="185"/>
      <c r="R40" s="185"/>
      <c r="S40" s="185"/>
      <c r="U40" s="13"/>
    </row>
    <row r="41" spans="1:21" ht="15">
      <c r="A41" s="12"/>
      <c r="C41" s="188"/>
      <c r="D41" s="189"/>
      <c r="E41" s="193"/>
      <c r="F41" s="185"/>
      <c r="G41" s="185"/>
      <c r="H41" s="185"/>
      <c r="I41" s="185"/>
      <c r="J41" s="185"/>
      <c r="K41" s="185"/>
      <c r="L41" s="185"/>
      <c r="M41" s="185"/>
      <c r="N41" s="185"/>
      <c r="O41" s="185"/>
      <c r="P41" s="185"/>
      <c r="Q41" s="185"/>
      <c r="R41" s="185"/>
      <c r="S41" s="185"/>
      <c r="U41" s="13"/>
    </row>
    <row r="42" spans="1:21" ht="15">
      <c r="A42" s="12"/>
      <c r="C42" s="188"/>
      <c r="D42" s="189"/>
      <c r="E42" s="193"/>
      <c r="F42" s="185"/>
      <c r="G42" s="185"/>
      <c r="H42" s="185"/>
      <c r="I42" s="185"/>
      <c r="J42" s="185"/>
      <c r="K42" s="185"/>
      <c r="L42" s="185"/>
      <c r="M42" s="185"/>
      <c r="N42" s="185"/>
      <c r="O42" s="185"/>
      <c r="P42" s="185"/>
      <c r="Q42" s="185"/>
      <c r="R42" s="185"/>
      <c r="S42" s="185"/>
      <c r="U42" s="13"/>
    </row>
    <row r="43" spans="1:21" ht="15">
      <c r="A43" s="12"/>
      <c r="C43" s="188"/>
      <c r="D43" s="189"/>
      <c r="E43" s="193"/>
      <c r="F43" s="185"/>
      <c r="G43" s="185"/>
      <c r="H43" s="185"/>
      <c r="I43" s="185"/>
      <c r="J43" s="185"/>
      <c r="K43" s="185"/>
      <c r="L43" s="185"/>
      <c r="M43" s="185"/>
      <c r="N43" s="185"/>
      <c r="O43" s="185"/>
      <c r="P43" s="185"/>
      <c r="Q43" s="185"/>
      <c r="R43" s="185"/>
      <c r="S43" s="185"/>
      <c r="U43" s="13"/>
    </row>
    <row r="44" spans="1:21" ht="27.75" customHeight="1" thickBot="1">
      <c r="A44" s="12"/>
      <c r="C44" s="190"/>
      <c r="D44" s="191"/>
      <c r="E44" s="193"/>
      <c r="F44" s="185"/>
      <c r="G44" s="185"/>
      <c r="H44" s="185"/>
      <c r="I44" s="185"/>
      <c r="J44" s="185"/>
      <c r="K44" s="185"/>
      <c r="L44" s="185"/>
      <c r="M44" s="185"/>
      <c r="N44" s="185"/>
      <c r="O44" s="185"/>
      <c r="P44" s="185"/>
      <c r="Q44" s="185"/>
      <c r="R44" s="185"/>
      <c r="S44" s="185"/>
      <c r="U44" s="13"/>
    </row>
    <row r="45" spans="1:21" ht="15.75" customHeight="1">
      <c r="A45" s="12"/>
      <c r="C45" s="186" t="s">
        <v>246</v>
      </c>
      <c r="D45" s="187"/>
      <c r="E45" s="192" t="s">
        <v>247</v>
      </c>
      <c r="F45" s="185"/>
      <c r="G45" s="185"/>
      <c r="H45" s="185"/>
      <c r="I45" s="185"/>
      <c r="J45" s="192" t="s">
        <v>248</v>
      </c>
      <c r="K45" s="185"/>
      <c r="L45" s="185"/>
      <c r="M45" s="185"/>
      <c r="N45" s="185"/>
      <c r="O45" s="192" t="s">
        <v>249</v>
      </c>
      <c r="P45" s="185"/>
      <c r="Q45" s="185"/>
      <c r="R45" s="185"/>
      <c r="S45" s="185"/>
      <c r="U45" s="13"/>
    </row>
    <row r="46" spans="1:21" ht="15">
      <c r="A46" s="12"/>
      <c r="C46" s="188"/>
      <c r="D46" s="189"/>
      <c r="E46" s="193"/>
      <c r="F46" s="185"/>
      <c r="G46" s="185"/>
      <c r="H46" s="185"/>
      <c r="I46" s="185"/>
      <c r="J46" s="193"/>
      <c r="K46" s="185"/>
      <c r="L46" s="185"/>
      <c r="M46" s="185"/>
      <c r="N46" s="185"/>
      <c r="O46" s="193"/>
      <c r="P46" s="185"/>
      <c r="Q46" s="185"/>
      <c r="R46" s="185"/>
      <c r="S46" s="185"/>
      <c r="U46" s="13"/>
    </row>
    <row r="47" spans="1:21" ht="15">
      <c r="A47" s="12"/>
      <c r="C47" s="188"/>
      <c r="D47" s="189"/>
      <c r="E47" s="193"/>
      <c r="F47" s="185"/>
      <c r="G47" s="185"/>
      <c r="H47" s="185"/>
      <c r="I47" s="185"/>
      <c r="J47" s="193"/>
      <c r="K47" s="185"/>
      <c r="L47" s="185"/>
      <c r="M47" s="185"/>
      <c r="N47" s="185"/>
      <c r="O47" s="193"/>
      <c r="P47" s="185"/>
      <c r="Q47" s="185"/>
      <c r="R47" s="185"/>
      <c r="S47" s="185"/>
      <c r="U47" s="13"/>
    </row>
    <row r="48" spans="1:21" ht="15">
      <c r="A48" s="12"/>
      <c r="C48" s="188"/>
      <c r="D48" s="189"/>
      <c r="E48" s="193"/>
      <c r="F48" s="185"/>
      <c r="G48" s="185"/>
      <c r="H48" s="185"/>
      <c r="I48" s="185"/>
      <c r="J48" s="193"/>
      <c r="K48" s="185"/>
      <c r="L48" s="185"/>
      <c r="M48" s="185"/>
      <c r="N48" s="185"/>
      <c r="O48" s="193"/>
      <c r="P48" s="185"/>
      <c r="Q48" s="185"/>
      <c r="R48" s="185"/>
      <c r="S48" s="185"/>
      <c r="U48" s="13"/>
    </row>
    <row r="49" spans="1:21" ht="15">
      <c r="A49" s="12"/>
      <c r="C49" s="188"/>
      <c r="D49" s="189"/>
      <c r="E49" s="193"/>
      <c r="F49" s="185"/>
      <c r="G49" s="185"/>
      <c r="H49" s="185"/>
      <c r="I49" s="185"/>
      <c r="J49" s="193"/>
      <c r="K49" s="185"/>
      <c r="L49" s="185"/>
      <c r="M49" s="185"/>
      <c r="N49" s="185"/>
      <c r="O49" s="193"/>
      <c r="P49" s="185"/>
      <c r="Q49" s="185"/>
      <c r="R49" s="185"/>
      <c r="S49" s="185"/>
      <c r="U49" s="13"/>
    </row>
    <row r="50" spans="1:21" ht="15">
      <c r="A50" s="12"/>
      <c r="C50" s="188"/>
      <c r="D50" s="189"/>
      <c r="E50" s="193"/>
      <c r="F50" s="185"/>
      <c r="G50" s="185"/>
      <c r="H50" s="185"/>
      <c r="I50" s="185"/>
      <c r="J50" s="193"/>
      <c r="K50" s="185"/>
      <c r="L50" s="185"/>
      <c r="M50" s="185"/>
      <c r="N50" s="185"/>
      <c r="O50" s="193"/>
      <c r="P50" s="185"/>
      <c r="Q50" s="185"/>
      <c r="R50" s="185"/>
      <c r="S50" s="185"/>
      <c r="U50" s="13"/>
    </row>
    <row r="51" spans="1:21" ht="15">
      <c r="A51" s="12"/>
      <c r="C51" s="188"/>
      <c r="D51" s="189"/>
      <c r="E51" s="193"/>
      <c r="F51" s="185"/>
      <c r="G51" s="185"/>
      <c r="H51" s="185"/>
      <c r="I51" s="185"/>
      <c r="J51" s="193"/>
      <c r="K51" s="185"/>
      <c r="L51" s="185"/>
      <c r="M51" s="185"/>
      <c r="N51" s="185"/>
      <c r="O51" s="193"/>
      <c r="P51" s="185"/>
      <c r="Q51" s="185"/>
      <c r="R51" s="185"/>
      <c r="S51" s="185"/>
      <c r="U51" s="13"/>
    </row>
    <row r="52" spans="1:21" ht="15">
      <c r="A52" s="12"/>
      <c r="C52" s="188"/>
      <c r="D52" s="189"/>
      <c r="E52" s="193"/>
      <c r="F52" s="185"/>
      <c r="G52" s="185"/>
      <c r="H52" s="185"/>
      <c r="I52" s="185"/>
      <c r="J52" s="193"/>
      <c r="K52" s="185"/>
      <c r="L52" s="185"/>
      <c r="M52" s="185"/>
      <c r="N52" s="185"/>
      <c r="O52" s="193"/>
      <c r="P52" s="185"/>
      <c r="Q52" s="185"/>
      <c r="R52" s="185"/>
      <c r="S52" s="185"/>
      <c r="U52" s="13"/>
    </row>
    <row r="53" spans="1:21" ht="27.75" customHeight="1" thickBot="1">
      <c r="A53" s="12"/>
      <c r="C53" s="190"/>
      <c r="D53" s="191"/>
      <c r="E53" s="193"/>
      <c r="F53" s="185"/>
      <c r="G53" s="185"/>
      <c r="H53" s="185"/>
      <c r="I53" s="185"/>
      <c r="J53" s="193"/>
      <c r="K53" s="185"/>
      <c r="L53" s="185"/>
      <c r="M53" s="185"/>
      <c r="N53" s="185"/>
      <c r="O53" s="193"/>
      <c r="P53" s="185"/>
      <c r="Q53" s="185"/>
      <c r="R53" s="185"/>
      <c r="S53" s="185"/>
      <c r="U53" s="13"/>
    </row>
    <row r="54" spans="1:21" ht="15">
      <c r="A54" s="12"/>
      <c r="C54" s="186" t="s">
        <v>250</v>
      </c>
      <c r="D54" s="187"/>
      <c r="E54" s="192" t="s">
        <v>251</v>
      </c>
      <c r="F54" s="185"/>
      <c r="G54" s="185"/>
      <c r="H54" s="185"/>
      <c r="I54" s="185"/>
      <c r="J54" s="192" t="s">
        <v>252</v>
      </c>
      <c r="K54" s="185"/>
      <c r="L54" s="185"/>
      <c r="M54" s="185"/>
      <c r="N54" s="185"/>
      <c r="O54" s="192" t="s">
        <v>253</v>
      </c>
      <c r="P54" s="185"/>
      <c r="Q54" s="185"/>
      <c r="R54" s="185"/>
      <c r="S54" s="185"/>
      <c r="U54" s="13"/>
    </row>
    <row r="55" spans="1:21" ht="15">
      <c r="A55" s="12"/>
      <c r="C55" s="188"/>
      <c r="D55" s="189"/>
      <c r="E55" s="193"/>
      <c r="F55" s="185"/>
      <c r="G55" s="185"/>
      <c r="H55" s="185"/>
      <c r="I55" s="185"/>
      <c r="J55" s="193"/>
      <c r="K55" s="185"/>
      <c r="L55" s="185"/>
      <c r="M55" s="185"/>
      <c r="N55" s="185"/>
      <c r="O55" s="193"/>
      <c r="P55" s="185"/>
      <c r="Q55" s="185"/>
      <c r="R55" s="185"/>
      <c r="S55" s="185"/>
      <c r="U55" s="13"/>
    </row>
    <row r="56" spans="1:21" ht="15">
      <c r="A56" s="12"/>
      <c r="C56" s="188"/>
      <c r="D56" s="189"/>
      <c r="E56" s="193"/>
      <c r="F56" s="185"/>
      <c r="G56" s="185"/>
      <c r="H56" s="185"/>
      <c r="I56" s="185"/>
      <c r="J56" s="193"/>
      <c r="K56" s="185"/>
      <c r="L56" s="185"/>
      <c r="M56" s="185"/>
      <c r="N56" s="185"/>
      <c r="O56" s="193"/>
      <c r="P56" s="185"/>
      <c r="Q56" s="185"/>
      <c r="R56" s="185"/>
      <c r="S56" s="185"/>
      <c r="U56" s="13"/>
    </row>
    <row r="57" spans="1:21" ht="15">
      <c r="A57" s="12"/>
      <c r="C57" s="188"/>
      <c r="D57" s="189"/>
      <c r="E57" s="193"/>
      <c r="F57" s="185"/>
      <c r="G57" s="185"/>
      <c r="H57" s="185"/>
      <c r="I57" s="185"/>
      <c r="J57" s="193"/>
      <c r="K57" s="185"/>
      <c r="L57" s="185"/>
      <c r="M57" s="185"/>
      <c r="N57" s="185"/>
      <c r="O57" s="193"/>
      <c r="P57" s="185"/>
      <c r="Q57" s="185"/>
      <c r="R57" s="185"/>
      <c r="S57" s="185"/>
      <c r="U57" s="13"/>
    </row>
    <row r="58" spans="1:21" ht="15">
      <c r="A58" s="12"/>
      <c r="C58" s="188"/>
      <c r="D58" s="189"/>
      <c r="E58" s="193"/>
      <c r="F58" s="185"/>
      <c r="G58" s="185"/>
      <c r="H58" s="185"/>
      <c r="I58" s="185"/>
      <c r="J58" s="193"/>
      <c r="K58" s="185"/>
      <c r="L58" s="185"/>
      <c r="M58" s="185"/>
      <c r="N58" s="185"/>
      <c r="O58" s="193"/>
      <c r="P58" s="185"/>
      <c r="Q58" s="185"/>
      <c r="R58" s="185"/>
      <c r="S58" s="185"/>
      <c r="U58" s="13"/>
    </row>
    <row r="59" spans="1:21" ht="15">
      <c r="A59" s="12"/>
      <c r="C59" s="188"/>
      <c r="D59" s="189"/>
      <c r="E59" s="193"/>
      <c r="F59" s="185"/>
      <c r="G59" s="185"/>
      <c r="H59" s="185"/>
      <c r="I59" s="185"/>
      <c r="J59" s="193"/>
      <c r="K59" s="185"/>
      <c r="L59" s="185"/>
      <c r="M59" s="185"/>
      <c r="N59" s="185"/>
      <c r="O59" s="193"/>
      <c r="P59" s="185"/>
      <c r="Q59" s="185"/>
      <c r="R59" s="185"/>
      <c r="S59" s="185"/>
      <c r="U59" s="13"/>
    </row>
    <row r="60" spans="1:21" ht="13.5" customHeight="1">
      <c r="A60" s="12"/>
      <c r="C60" s="188"/>
      <c r="D60" s="189"/>
      <c r="E60" s="193"/>
      <c r="F60" s="185"/>
      <c r="G60" s="185"/>
      <c r="H60" s="185"/>
      <c r="I60" s="185"/>
      <c r="J60" s="193"/>
      <c r="K60" s="185"/>
      <c r="L60" s="185"/>
      <c r="M60" s="185"/>
      <c r="N60" s="185"/>
      <c r="O60" s="193"/>
      <c r="P60" s="185"/>
      <c r="Q60" s="185"/>
      <c r="R60" s="185"/>
      <c r="S60" s="185"/>
      <c r="U60" s="13"/>
    </row>
    <row r="61" spans="1:21" ht="15">
      <c r="A61" s="12"/>
      <c r="C61" s="188"/>
      <c r="D61" s="189"/>
      <c r="E61" s="193"/>
      <c r="F61" s="185"/>
      <c r="G61" s="185"/>
      <c r="H61" s="185"/>
      <c r="I61" s="185"/>
      <c r="J61" s="193"/>
      <c r="K61" s="185"/>
      <c r="L61" s="185"/>
      <c r="M61" s="185"/>
      <c r="N61" s="185"/>
      <c r="O61" s="193"/>
      <c r="P61" s="185"/>
      <c r="Q61" s="185"/>
      <c r="R61" s="185"/>
      <c r="S61" s="185"/>
      <c r="U61" s="13"/>
    </row>
    <row r="62" spans="1:21" ht="15.6" thickBot="1">
      <c r="A62" s="12"/>
      <c r="C62" s="190"/>
      <c r="D62" s="191"/>
      <c r="E62" s="193"/>
      <c r="F62" s="185"/>
      <c r="G62" s="185"/>
      <c r="H62" s="185"/>
      <c r="I62" s="185"/>
      <c r="J62" s="193"/>
      <c r="K62" s="185"/>
      <c r="L62" s="185"/>
      <c r="M62" s="185"/>
      <c r="N62" s="185"/>
      <c r="O62" s="193"/>
      <c r="P62" s="185"/>
      <c r="Q62" s="185"/>
      <c r="R62" s="185"/>
      <c r="S62" s="185"/>
      <c r="U62" s="13"/>
    </row>
    <row r="63" spans="1:21" ht="15">
      <c r="A63" s="12"/>
      <c r="U63" s="13"/>
    </row>
    <row r="64" spans="1:21" ht="15">
      <c r="A64" s="12"/>
      <c r="B64" s="13"/>
      <c r="C64" s="13"/>
      <c r="D64" s="13"/>
      <c r="E64" s="13"/>
      <c r="F64" s="13"/>
      <c r="G64" s="13"/>
      <c r="H64" s="13"/>
      <c r="I64" s="13"/>
      <c r="J64" s="13"/>
      <c r="K64" s="13"/>
      <c r="L64" s="13"/>
      <c r="M64" s="13"/>
      <c r="N64" s="13"/>
      <c r="O64" s="13"/>
      <c r="P64" s="13"/>
      <c r="Q64" s="13"/>
      <c r="R64" s="13"/>
      <c r="S64" s="13"/>
      <c r="T64" s="13"/>
      <c r="U64" s="13"/>
    </row>
  </sheetData>
  <sheetProtection sheet="1" objects="1" scenarios="1"/>
  <mergeCells count="30">
    <mergeCell ref="C36:D44"/>
    <mergeCell ref="E8:I8"/>
    <mergeCell ref="J8:N8"/>
    <mergeCell ref="O8:S8"/>
    <mergeCell ref="E36:I44"/>
    <mergeCell ref="J36:N44"/>
    <mergeCell ref="O36:S44"/>
    <mergeCell ref="C8:D8"/>
    <mergeCell ref="C9:D17"/>
    <mergeCell ref="E9:I17"/>
    <mergeCell ref="C27:D35"/>
    <mergeCell ref="E27:I35"/>
    <mergeCell ref="J27:N35"/>
    <mergeCell ref="O27:S35"/>
    <mergeCell ref="C45:D53"/>
    <mergeCell ref="E45:I53"/>
    <mergeCell ref="J45:N53"/>
    <mergeCell ref="O45:S53"/>
    <mergeCell ref="C54:D62"/>
    <mergeCell ref="E54:I62"/>
    <mergeCell ref="J54:N62"/>
    <mergeCell ref="O54:S62"/>
    <mergeCell ref="C3:E5"/>
    <mergeCell ref="J9:N17"/>
    <mergeCell ref="O9:S17"/>
    <mergeCell ref="C18:D26"/>
    <mergeCell ref="E18:I26"/>
    <mergeCell ref="J18:N26"/>
    <mergeCell ref="O18:S26"/>
    <mergeCell ref="C6:S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8eec1c6-c837-4df3-a790-667805000e3b">
      <Terms xmlns="http://schemas.microsoft.com/office/infopath/2007/PartnerControls"/>
    </lcf76f155ced4ddcb4097134ff3c332f>
    <TaxCatchAll xmlns="d2b241c6-38f6-446c-b6b8-43b4db8e073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D53EFCCBB2BB47908CA85B80A7BF3A" ma:contentTypeVersion="15" ma:contentTypeDescription="Create a new document." ma:contentTypeScope="" ma:versionID="b1a2d73b0fdff439586db30642c9e3d6">
  <xsd:schema xmlns:xsd="http://www.w3.org/2001/XMLSchema" xmlns:xs="http://www.w3.org/2001/XMLSchema" xmlns:p="http://schemas.microsoft.com/office/2006/metadata/properties" xmlns:ns1="http://schemas.microsoft.com/sharepoint/v3" xmlns:ns2="18eec1c6-c837-4df3-a790-667805000e3b" xmlns:ns3="d2b241c6-38f6-446c-b6b8-43b4db8e0730" targetNamespace="http://schemas.microsoft.com/office/2006/metadata/properties" ma:root="true" ma:fieldsID="bbbfd0aaa2daff721aa771cc2c1c27e9" ns1:_="" ns2:_="" ns3:_="">
    <xsd:import namespace="http://schemas.microsoft.com/sharepoint/v3"/>
    <xsd:import namespace="18eec1c6-c837-4df3-a790-667805000e3b"/>
    <xsd:import namespace="d2b241c6-38f6-446c-b6b8-43b4db8e07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1:_ip_UnifiedCompliancePolicyProperties" minOccurs="0"/>
                <xsd:element ref="ns1:_ip_UnifiedCompliancePolicyUIActio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eec1c6-c837-4df3-a790-667805000e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62e098c-b2de-4cea-afdd-33db40c4f44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b241c6-38f6-446c-b6b8-43b4db8e073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15cb513-f35c-48a0-8415-e91d7e1cb471}" ma:internalName="TaxCatchAll" ma:showField="CatchAllData" ma:web="d2b241c6-38f6-446c-b6b8-43b4db8e07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BA1C23-9D7E-41B4-9814-7014BB5E0461}">
  <ds:schemaRefs>
    <ds:schemaRef ds:uri="http://schemas.microsoft.com/office/2006/metadata/properties"/>
    <ds:schemaRef ds:uri="http://schemas.microsoft.com/office/infopath/2007/PartnerControls"/>
    <ds:schemaRef ds:uri="http://schemas.microsoft.com/sharepoint/v3"/>
    <ds:schemaRef ds:uri="a97dfb35-9cb7-4b05-9915-bfd3bb5ca3bb"/>
    <ds:schemaRef ds:uri="e9bc9435-da12-45c4-8b40-698c6a4a5f7b"/>
  </ds:schemaRefs>
</ds:datastoreItem>
</file>

<file path=customXml/itemProps2.xml><?xml version="1.0" encoding="utf-8"?>
<ds:datastoreItem xmlns:ds="http://schemas.openxmlformats.org/officeDocument/2006/customXml" ds:itemID="{87E01AEF-6A6C-4AF8-91C4-4704825CB216}"/>
</file>

<file path=customXml/itemProps3.xml><?xml version="1.0" encoding="utf-8"?>
<ds:datastoreItem xmlns:ds="http://schemas.openxmlformats.org/officeDocument/2006/customXml" ds:itemID="{7AEEABC7-9DD7-48D8-B840-DB4D508BDC2D}">
  <ds:schemaRefs>
    <ds:schemaRef ds:uri="http://schemas.microsoft.com/sharepoint/v3/contenttype/forms"/>
  </ds:schemaRefs>
</ds:datastoreItem>
</file>

<file path=docMetadata/LabelInfo.xml><?xml version="1.0" encoding="utf-8"?>
<clbl:labelList xmlns:clbl="http://schemas.microsoft.com/office/2020/mipLabelMetadata">
  <clbl:label id="{9c93eb60-780d-4dff-be4c-06f9751d5669}" enabled="1" method="Standard" siteId="{052de758-c1bf-42df-b1ad-f5078c261ea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Introduction</vt:lpstr>
      <vt:lpstr>Reporting standards</vt:lpstr>
      <vt:lpstr>Energy consumption</vt:lpstr>
      <vt:lpstr>Emissions performance</vt:lpstr>
      <vt:lpstr>Waste and recycling data</vt:lpstr>
      <vt:lpstr>Social data</vt:lpstr>
      <vt:lpstr>B4SI assurance data</vt:lpstr>
      <vt:lpstr>Governance data</vt:lpstr>
      <vt:lpstr>Our stakeholders</vt:lpstr>
      <vt:lpstr>Our materiality assessment</vt:lpstr>
      <vt:lpstr>GRI</vt:lpstr>
      <vt:lpstr>Consultations</vt:lpstr>
      <vt:lpstr>Policies and documents</vt:lpstr>
      <vt:lpstr>'B4SI assurance data'!Print_Area</vt:lpstr>
      <vt:lpstr>Consultations!Print_Area</vt:lpstr>
      <vt:lpstr>'Emissions performance'!Print_Area</vt:lpstr>
      <vt:lpstr>'Energy consumption'!Print_Area</vt:lpstr>
      <vt:lpstr>'Governance data'!Print_Area</vt:lpstr>
      <vt:lpstr>GRI!Print_Area</vt:lpstr>
      <vt:lpstr>Introduction!Print_Area</vt:lpstr>
      <vt:lpstr>'Our materiality assessment'!Print_Area</vt:lpstr>
      <vt:lpstr>'Our stakeholders'!Print_Area</vt:lpstr>
      <vt:lpstr>'Policies and documents'!Print_Area</vt:lpstr>
      <vt:lpstr>'Reporting standards'!Print_Area</vt:lpstr>
      <vt:lpstr>'Social data'!Print_Area</vt:lpstr>
      <vt:lpstr>'Waste and recycling data'!Print_Area</vt:lpstr>
    </vt:vector>
  </TitlesOfParts>
  <Manager/>
  <Company>Coventry Building Society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Newton,Claire</dc:creator>
  <cp:keywords/>
  <dc:description/>
  <cp:lastModifiedBy>Stanford,Lauren</cp:lastModifiedBy>
  <cp:revision/>
  <dcterms:created xsi:type="dcterms:W3CDTF">2025-01-13T14:55:44Z</dcterms:created>
  <dcterms:modified xsi:type="dcterms:W3CDTF">2025-03-28T09:16:16Z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0x0101003ED53EFCCBB2BB47908CA85B80A7BF3A</vt:lpwstr>
  </property>
  <property fmtid="{D5CDD505-2E9C-101B-9397-08002B2CF9AE}" pid="3" name="MediaServiceImageTags">
    <vt:lpwstr/>
  </property>
</Properties>
</file>